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480" windowHeight="8955" tabRatio="620" activeTab="0"/>
  </bookViews>
  <sheets>
    <sheet name="Instructions" sheetId="1" r:id="rId1"/>
    <sheet name="KSBTC" sheetId="2" r:id="rId2"/>
    <sheet name="Certification" sheetId="3" r:id="rId3"/>
    <sheet name="Disclosure" sheetId="4" r:id="rId4"/>
    <sheet name="OFFICE USE ONLY" sheetId="5" r:id="rId5"/>
  </sheets>
  <definedNames>
    <definedName name="Activity">'OFFICE USE ONLY'!$C$13:$C$18</definedName>
    <definedName name="AffiliateEmploy">'OFFICE USE ONLY'!$C$37:$C$38</definedName>
    <definedName name="AffiliateOwn">'OFFICE USE ONLY'!#REF!</definedName>
    <definedName name="Amendment">'OFFICE USE ONLY'!#REF!</definedName>
    <definedName name="BelowWagePos1">'OFFICE USE ONLY'!#REF!</definedName>
    <definedName name="BelowWagePos2">'OFFICE USE ONLY'!#REF!</definedName>
    <definedName name="BelowWagePos3">'OFFICE USE ONLY'!#REF!</definedName>
    <definedName name="BenefitPercent">'OFFICE USE ONLY'!#REF!</definedName>
    <definedName name="Benefits">'OFFICE USE ONLY'!#REF!</definedName>
    <definedName name="Building">'KSBTC'!#REF!</definedName>
    <definedName name="CapLease">'OFFICE USE ONLY'!#REF!</definedName>
    <definedName name="CertifyBase">'OFFICE USE ONLY'!$E$16:$E$17</definedName>
    <definedName name="CertifyEligible">'OFFICE USE ONLY'!$E$5:$E$6</definedName>
    <definedName name="CertifyEquip">'OFFICE USE ONLY'!$E$21:$E$22</definedName>
    <definedName name="CertifyExpand">'OFFICE USE ONLY'!#REF!</definedName>
    <definedName name="CertifyNew">'OFFICE USE ONLY'!#REF!</definedName>
    <definedName name="CertifyPOS">'OFFICE USE ONLY'!$E$11:$E$12</definedName>
    <definedName name="Contact">'OFFICE USE ONLY'!#REF!</definedName>
    <definedName name="County">'OFFICE USE ONLY'!$A$8:$A$127</definedName>
    <definedName name="Crime">'OFFICE USE ONLY'!$A$4:$A$5</definedName>
    <definedName name="DisclBeneficiary">'OFFICE USE ONLY'!#REF!</definedName>
    <definedName name="Disclosure">'OFFICE USE ONLY'!#REF!</definedName>
    <definedName name="DisclQuestion">'OFFICE USE ONLY'!$E$27:$E$28</definedName>
    <definedName name="EDBChildA">'OFFICE USE ONLY'!#REF!</definedName>
    <definedName name="EDBChildB">'OFFICE USE ONLY'!#REF!</definedName>
    <definedName name="EDBChildC">'OFFICE USE ONLY'!#REF!</definedName>
    <definedName name="EDBLocalAgency">'OFFICE USE ONLY'!#REF!</definedName>
    <definedName name="EDBLocalAssign">'OFFICE USE ONLY'!#REF!</definedName>
    <definedName name="Enhanced">'OFFICE USE ONLY'!#REF!</definedName>
    <definedName name="EnhIncCounty">#REF!</definedName>
    <definedName name="Equipment">'KSBTC'!#REF!</definedName>
    <definedName name="Existing">'OFFICE USE ONLY'!#REF!</definedName>
    <definedName name="ExpandA">'OFFICE USE ONLY'!#REF!</definedName>
    <definedName name="ExpandB">'OFFICE USE ONLY'!#REF!</definedName>
    <definedName name="ExpandC">'OFFICE USE ONLY'!#REF!</definedName>
    <definedName name="ExpandFacility">'OFFICE USE ONLY'!#REF!</definedName>
    <definedName name="FullTimeEmployee">'OFFICE USE ONLY'!$C$61:$C$62</definedName>
    <definedName name="Improvements">'KSBTC'!#REF!</definedName>
    <definedName name="InvestCost">'KSBTC'!#REF!</definedName>
    <definedName name="JobCreate">'KSBTC'!#REF!</definedName>
    <definedName name="Land">'KSBTC'!#REF!</definedName>
    <definedName name="MinComp">'OFFICE USE ONLY'!#REF!</definedName>
    <definedName name="MinHourPos1">'OFFICE USE ONLY'!$C$47:$C$48</definedName>
    <definedName name="MinHourPos2">'OFFICE USE ONLY'!$C$52:$C$53</definedName>
    <definedName name="MinHourPos3">'OFFICE USE ONLY'!$C$57:$C$58</definedName>
    <definedName name="MinWage">'OFFICE USE ONLY'!#REF!</definedName>
    <definedName name="NewConstruct">'OFFICE USE ONLY'!#REF!</definedName>
    <definedName name="NewFacility">'OFFICE USE ONLY'!#REF!</definedName>
    <definedName name="NewFacilityType">'OFFICE USE ONLY'!#REF!</definedName>
    <definedName name="NewUnoccupied">'OFFICE USE ONLY'!#REF!</definedName>
    <definedName name="NinetyBenefits">'OFFICE USE ONLY'!#REF!</definedName>
    <definedName name="OpLease">'OFFICE USE ONLY'!#REF!</definedName>
    <definedName name="Organization">'OFFICE USE ONLY'!$C$4:$C$10</definedName>
    <definedName name="PosCertify">'OFFICE USE ONLY'!#REF!</definedName>
    <definedName name="PreviousProject">'OFFICE USE ONLY'!$C$42:$C$43</definedName>
    <definedName name="_xlnm.Print_Area" localSheetId="0">'Instructions'!$A$1:$J$23</definedName>
    <definedName name="_xlnm.Print_Area" localSheetId="1">'KSBTC'!$A$1:$J$122</definedName>
    <definedName name="PubliclyTraded">'OFFICE USE ONLY'!$C$32:$C$33</definedName>
    <definedName name="Rent">'KSBTC'!#REF!</definedName>
    <definedName name="ServiceTechA">'OFFICE USE ONLY'!#REF!</definedName>
    <definedName name="ServiceTechB">'OFFICE USE ONLY'!#REF!</definedName>
    <definedName name="SimilarBus">'OFFICE USE ONLY'!#REF!</definedName>
    <definedName name="SOS">'OFFICE USE ONLY'!$C$22:$C$23</definedName>
    <definedName name="Startup">'KSBTC'!#REF!</definedName>
    <definedName name="TIF">'OFFICE USE ONLY'!$C$27:$C$28</definedName>
    <definedName name="Title">'OFFICE USE ONLY'!#REF!</definedName>
  </definedNames>
  <calcPr fullCalcOnLoad="1"/>
</workbook>
</file>

<file path=xl/sharedStrings.xml><?xml version="1.0" encoding="utf-8"?>
<sst xmlns="http://schemas.openxmlformats.org/spreadsheetml/2006/main" count="385" uniqueCount="333">
  <si>
    <t>Company Name</t>
  </si>
  <si>
    <t>Street Address</t>
  </si>
  <si>
    <t>City</t>
  </si>
  <si>
    <t>County</t>
  </si>
  <si>
    <t>State</t>
  </si>
  <si>
    <t>Zip Code</t>
  </si>
  <si>
    <t>Federal Employer ID Number</t>
  </si>
  <si>
    <t>Yes</t>
  </si>
  <si>
    <t>No</t>
  </si>
  <si>
    <t>Organization</t>
  </si>
  <si>
    <t>Limited Partnership</t>
  </si>
  <si>
    <t>Limited Liability Partnership</t>
  </si>
  <si>
    <t>Limited Liability Company</t>
  </si>
  <si>
    <t>State of Organization</t>
  </si>
  <si>
    <t>Adair</t>
  </si>
  <si>
    <t>Allen</t>
  </si>
  <si>
    <t>Anderson</t>
  </si>
  <si>
    <t>Ballard</t>
  </si>
  <si>
    <t>Barren</t>
  </si>
  <si>
    <t>Bath</t>
  </si>
  <si>
    <t>Bell</t>
  </si>
  <si>
    <t>Boone</t>
  </si>
  <si>
    <t>Clark</t>
  </si>
  <si>
    <t>Clay</t>
  </si>
  <si>
    <t>Bourbon</t>
  </si>
  <si>
    <t>Boyd</t>
  </si>
  <si>
    <t>Boyle</t>
  </si>
  <si>
    <t>Bracken</t>
  </si>
  <si>
    <t>Breathitt</t>
  </si>
  <si>
    <t>Breckinridge</t>
  </si>
  <si>
    <t>Bullitt</t>
  </si>
  <si>
    <t>Butler</t>
  </si>
  <si>
    <t>Caldwell</t>
  </si>
  <si>
    <t>Calloway</t>
  </si>
  <si>
    <t>Campbell</t>
  </si>
  <si>
    <t>Carlisle</t>
  </si>
  <si>
    <t>Carroll</t>
  </si>
  <si>
    <t>Carter</t>
  </si>
  <si>
    <t>Casey</t>
  </si>
  <si>
    <t>Christian</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</si>
  <si>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</si>
  <si>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</si>
  <si>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</si>
  <si>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</si>
  <si>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</si>
  <si>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</si>
  <si>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</si>
  <si>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</si>
  <si>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</si>
  <si>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</si>
  <si>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</si>
  <si>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</si>
  <si>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</si>
  <si>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</si>
  <si>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</si>
  <si>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</si>
  <si>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</si>
  <si>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</si>
  <si>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</si>
  <si>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</si>
  <si>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</si>
  <si>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</si>
  <si>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</si>
  <si>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</si>
  <si>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</si>
  <si>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</si>
  <si>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</si>
  <si>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</si>
  <si>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</si>
  <si>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</si>
  <si>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</si>
  <si>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</si>
  <si>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</si>
  <si>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</si>
  <si>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</si>
  <si>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</si>
  <si>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</si>
  <si>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</si>
  <si>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</si>
  <si>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</si>
  <si>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</si>
  <si>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</si>
  <si>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</si>
  <si>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</si>
  <si>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</si>
  <si>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</si>
  <si>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</si>
  <si>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</si>
  <si>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</si>
  <si>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</si>
  <si>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</si>
  <si>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</si>
  <si>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</si>
  <si>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</si>
  <si>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</si>
  <si>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</si>
  <si>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</si>
  <si>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</si>
  <si>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</si>
  <si>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</si>
  <si>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</si>
  <si>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</si>
  <si>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</si>
  <si>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</si>
  <si>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</si>
  <si>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</si>
  <si>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</si>
  <si>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</si>
  <si>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</si>
  <si>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</si>
  <si>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</si>
  <si>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</si>
  <si>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</si>
  <si>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</si>
  <si>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</si>
  <si>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</si>
  <si>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</si>
  <si>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</si>
  <si>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</si>
  <si>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</si>
  <si>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</si>
  <si>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</si>
  <si>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</si>
  <si>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</si>
  <si>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</si>
  <si>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</si>
  <si>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</si>
  <si>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</si>
  <si>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</si>
  <si>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</si>
  <si>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</si>
  <si>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</si>
  <si>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</si>
  <si>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</si>
  <si>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Contact Person</t>
  </si>
  <si>
    <t>Title</t>
  </si>
  <si>
    <t>Telephone</t>
  </si>
  <si>
    <t>Fax</t>
  </si>
  <si>
    <t>Email Address</t>
  </si>
  <si>
    <t>Company Website</t>
  </si>
  <si>
    <t>Activity</t>
  </si>
  <si>
    <t>Activity at the Project</t>
  </si>
  <si>
    <t>Manufacturing</t>
  </si>
  <si>
    <t>Is location in a Tax Increment</t>
  </si>
  <si>
    <t>TIF</t>
  </si>
  <si>
    <t>COMPANY OWNERSHIP</t>
  </si>
  <si>
    <t>Ownership Percent</t>
  </si>
  <si>
    <t>FEIN / Social Security Number</t>
  </si>
  <si>
    <t>Please attach additional listing if more space is needed.</t>
  </si>
  <si>
    <t>Name</t>
  </si>
  <si>
    <t>Affiliate Employ</t>
  </si>
  <si>
    <t>Has the applicant, or any owner or affiliate of the applicant, ever been convicted of any criminal offenses, been in receivership or adjudicated a bankruptcy, or been denied a business related license or had a business related license suspended or revoked by any administrative, governmental or regulatory agency?</t>
  </si>
  <si>
    <t>Crime</t>
  </si>
  <si>
    <t>If yes, please list the violation and explain (attach additional explanation if needed):</t>
  </si>
  <si>
    <t>APPLICATION FOR:</t>
  </si>
  <si>
    <t>INSTRUCTIONS</t>
  </si>
  <si>
    <r>
      <t xml:space="preserve">If you are locating or expanding a business in Kentucky and are interested in incentives, you must notify the Department for Business Development within the Kentucky Cabinet for Economic Development.  A project manager will be assigned to assist you with your project and determine the incentives for which the project may qualify.  </t>
    </r>
    <r>
      <rPr>
        <u val="single"/>
        <sz val="10"/>
        <rFont val="Arial"/>
        <family val="2"/>
      </rPr>
      <t>No applications will receive consideration without the signature of an agent of the Cabinet.</t>
    </r>
  </si>
  <si>
    <t>REQUIRED ATTACHMENTS</t>
  </si>
  <si>
    <t>The following items must be submitted in addition to the completed application:</t>
  </si>
  <si>
    <t>1)</t>
  </si>
  <si>
    <t>2)</t>
  </si>
  <si>
    <t>Other</t>
  </si>
  <si>
    <t>CERTIFICATION</t>
  </si>
  <si>
    <t>Date</t>
  </si>
  <si>
    <t>Print Name</t>
  </si>
  <si>
    <t xml:space="preserve">     In addition, the undersigned, on behalf of the applicant, acknowledges and grants permission to the Authority to share any and all information contained within the application and its attachments with appropriate state agencies, local jurisdication(s) and contracted consultants to determine the feasibility and potential impacts associated with the project for which incentives are sought.</t>
  </si>
  <si>
    <t>Signature</t>
  </si>
  <si>
    <t xml:space="preserve">CERTIFICATION OF APPLICATION </t>
  </si>
  <si>
    <r>
      <t>INSTRUCTIONS:</t>
    </r>
    <r>
      <rPr>
        <sz val="10"/>
        <rFont val="Arial"/>
        <family val="2"/>
      </rPr>
      <t xml:space="preserve">  In accordance with the Executive Branch Code of Ethics, Chapter 11A of the Kentucky Revised Statutes ("KRS"), before any board or authority within or attached to the Cabinet for Economic Development ("CED") takes final action on any contract or agreement by which a bond, grant, lease, loan, assessment, incentive, inducement, or tax credit is awarded (the "incentive package"), the beneficiary of the incentive package must file with the approving board or authority a disclosure statement stating:  (i) the identity of the beneficiary of the incentive package, (ii) the identity of any person employed to act on behalf of the beneficiary with respect to the incentive package, (iii) the details of any financial transaction (as defined in KRS 11A.201(5)(a), see below) between the beneficiary (or any other person listed in (ii) above) and any agent or public servant of the CED, any member of any board or authority within or attached to that Cabinet, or any other public servant involved in the negotiation of the economic incentive package.</t>
    </r>
  </si>
  <si>
    <t>Your application or request will not be processed until this form is filed.  CED will file copies of this form with the Executive Branch Ethics Commission pursuant to KRS 11A.233(2).</t>
  </si>
  <si>
    <t>1) Beneficiary, agent or employee of the beneficiary; and</t>
  </si>
  <si>
    <t>Beneficiary's Legal Name</t>
  </si>
  <si>
    <t>Type(s) of Economic Incentive Package(s):</t>
  </si>
  <si>
    <t>Please identify all employees or agents of the Beneficiary who have acted on behalf of the Beneficiary in its dealings with the CED or any board or authority within or attached to the CED in regard to the above incentive package:</t>
  </si>
  <si>
    <t>Have any of the employees or agents of the Beneficiary had any "financial transactions" (as defined above) with a CED agent, employee, or a board or agency attached to CED or any other public servant involved in the negotiation of any economic incentive package?</t>
  </si>
  <si>
    <t>DisclQuestion</t>
  </si>
  <si>
    <t>If yes, please detail any "financial transactions" (as defined above) between the Beneficiary (or any other person listed as an employee or agent of the Beneficiary) and (i) any agent or public servant of the CED, (ii) any member of any board or authority within or attached to that Cabinet, or (iii) any other public servant involved in the negotiation of the economic incentive package:</t>
  </si>
  <si>
    <t>Name of Beneficiary (agent or employee)</t>
  </si>
  <si>
    <t>Name of CED (agent, employee, or board/authority member)</t>
  </si>
  <si>
    <t>Name of Other Public Servant</t>
  </si>
  <si>
    <t>Description of Financial Transaction</t>
  </si>
  <si>
    <t>TRANSACTION 1</t>
  </si>
  <si>
    <t>TRANSACTION 2</t>
  </si>
  <si>
    <t>TRANSACTION 3</t>
  </si>
  <si>
    <t>The undersigned, a duly authorized representative of the Beneficiary listed above, hereby certifies that the information set forth in this Economic Incentive Disclosure Statement has been reviewed, and is true and correct to the best of the knowledge of the undersigned.</t>
  </si>
  <si>
    <t>ATTACHMENT A - INCENTIVE DISCLOSURE STATEMENT</t>
  </si>
  <si>
    <t>County Project will be Located</t>
  </si>
  <si>
    <r>
      <t xml:space="preserve">The application fee may be paid via credit card or ACH at the following website:
</t>
    </r>
    <r>
      <rPr>
        <b/>
        <sz val="10"/>
        <rFont val="Arial"/>
        <family val="2"/>
      </rPr>
      <t>www.thinkkentucky.com/epayments</t>
    </r>
  </si>
  <si>
    <t>Date of Birth</t>
  </si>
  <si>
    <t>Company or Individual Name</t>
  </si>
  <si>
    <r>
      <t xml:space="preserve">Please identify all owners of the company with 20% or more interest in the company, including parent companies for subsidiaries.  </t>
    </r>
    <r>
      <rPr>
        <u val="single"/>
        <sz val="10"/>
        <rFont val="Arial"/>
        <family val="2"/>
      </rPr>
      <t>If owners are legal entities, please identify the officers serving on the board of directors, management committee of the applicant or other governing body or appropriate principals with governing oversight of the applicant entity and provide the requested information</t>
    </r>
    <r>
      <rPr>
        <sz val="10"/>
        <rFont val="Arial"/>
        <family val="0"/>
      </rPr>
      <t xml:space="preserve">. The Cabinet may run a background check on any individuals identified.  If necessary, please submit listing on a separate document.  </t>
    </r>
  </si>
  <si>
    <t>Is the applicant or its owner publicly traded?</t>
  </si>
  <si>
    <t>Publicly Traded</t>
  </si>
  <si>
    <r>
      <rPr>
        <i/>
        <sz val="10"/>
        <rFont val="Arial"/>
        <family val="2"/>
      </rPr>
      <t>For Electronic Signature</t>
    </r>
    <r>
      <rPr>
        <sz val="10"/>
        <rFont val="Arial"/>
        <family val="0"/>
      </rPr>
      <t>:  The person responsible for signing the document may type his/her name in the signature field, but the name must be preceded by a “/s” (e.g., /s Jim Smith).  An email is also required from the signer providing a statement certifying/authenticating the typed signature on the document is his/her signature.</t>
    </r>
  </si>
  <si>
    <r>
      <rPr>
        <i/>
        <sz val="10"/>
        <rFont val="Arial"/>
        <family val="2"/>
      </rPr>
      <t>For Electronic Signature</t>
    </r>
    <r>
      <rPr>
        <sz val="10"/>
        <rFont val="Arial"/>
        <family val="0"/>
      </rPr>
      <t>:</t>
    </r>
    <r>
      <rPr>
        <sz val="10"/>
        <rFont val="Arial"/>
        <family val="2"/>
      </rPr>
      <t xml:space="preserve">  The person responsible for signing the document may type his/her name in the signature field, but the name must be preceded by a “/s” (e.g., /s Jim Smith).  An email is also required from the signer providing a statement certifying/authenticating the typed signature on the document is his/her signature.</t>
    </r>
  </si>
  <si>
    <t>Construction</t>
  </si>
  <si>
    <t>Retail</t>
  </si>
  <si>
    <t>Service</t>
  </si>
  <si>
    <t>Please provide a brief description of the business:</t>
  </si>
  <si>
    <t>Business/organization
start date</t>
  </si>
  <si>
    <t>CURRENT EMPLOYMENT</t>
  </si>
  <si>
    <t>Current number of full-time employees working at all applicant locations</t>
  </si>
  <si>
    <t>BASE EMPLOYMENT</t>
  </si>
  <si>
    <t>Previous Project</t>
  </si>
  <si>
    <t>SOS</t>
  </si>
  <si>
    <t>Min Hour Pos 1</t>
  </si>
  <si>
    <t>Min Hour Pos 2</t>
  </si>
  <si>
    <t>Min Hour Pos 3</t>
  </si>
  <si>
    <t>QUALIFYING EQUIPMENT OR TECHNOLOGY</t>
  </si>
  <si>
    <t>Item Description</t>
  </si>
  <si>
    <t>Quantity</t>
  </si>
  <si>
    <r>
      <t xml:space="preserve">Unit Cost </t>
    </r>
    <r>
      <rPr>
        <sz val="8"/>
        <rFont val="Arial"/>
        <family val="2"/>
      </rPr>
      <t>(cost per individual unit)</t>
    </r>
  </si>
  <si>
    <t>TOTAL</t>
  </si>
  <si>
    <t>Certify POS</t>
  </si>
  <si>
    <t>If you need assistance with the application, email cedsbsd@ky.gov or call (800) 626-2930.</t>
  </si>
  <si>
    <t>I certify that the number of current full-time employees exceeds the base employment by at least the number of eligible positions in the application.</t>
  </si>
  <si>
    <t>CertifyBase</t>
  </si>
  <si>
    <t>CertifyEquip</t>
  </si>
  <si>
    <t>Qualifying equipment or technology must be purchased no more than nine (9) months prior to the earliest eligible position start date and no later than nine (9) months after the latest one year employment date.</t>
  </si>
  <si>
    <t xml:space="preserve">NAICS Code </t>
  </si>
  <si>
    <t>Mailing Address</t>
  </si>
  <si>
    <t>Company Name (enter legal business name)</t>
  </si>
  <si>
    <t>Certify Eligible</t>
  </si>
  <si>
    <t>307 KAR 1:060</t>
  </si>
  <si>
    <t xml:space="preserve">I certify that the applicant is not an ineligible business as per Section Two of  </t>
  </si>
  <si>
    <t>Invoices and proof of payment for the qualifying equipment and/or technology must be included with the application.</t>
  </si>
  <si>
    <t>Business Structure</t>
  </si>
  <si>
    <t>Sole Proprietorship</t>
  </si>
  <si>
    <t>Corporation</t>
  </si>
  <si>
    <t>Partnership</t>
  </si>
  <si>
    <t>Wholesale</t>
  </si>
  <si>
    <t xml:space="preserve">     Eligibility for financial assistance is determined by the information presented in this application, the required attachments and any additional requested information provided.  Submission of the application and all required attachments does not guarantee receipt of incentives.  Any changes in the facts presented herein, including but not limited to any material changes to the representations made in the documentation provided in accordance with the requirements set forth in this application, could jeopardize the project's eligibility for incentives.</t>
  </si>
  <si>
    <t xml:space="preserve">     I, the undersigned, a duly authorized representative of the applicant, hereby represent and certify that the foregoing application information, including all attachments, to the best of my knowledge, is (a) true, complete and accurate with respect to the information concerning the proposed project for which financial incentives are sought; and (b) does not contain any information for which any entity competing with the applicant may claim a proprietary interest.</t>
  </si>
  <si>
    <t>I certify that the applicant currently owns the qualifying equipment and/or technology included in the application.</t>
  </si>
  <si>
    <r>
      <t xml:space="preserve">     The undersigned, on behalf of the applicant, acknowledges that information contained within the application and its attachments may be subject to public disclosure to the extent required by law pursuant to any request made under the Kentucky Open Records Act contained in Chapter 61 of the Kentucky Revised Statutes.  Notwithstanding the above, except as otherwise agreed to by the appilcant in writing, no confidential or proprietary application information shall be disclosed if properly excluded from disclosure under KRS 61.878 (as determined by the Authority, the Kentucky Attorney General or court of competent jurisdiction).  If approved, information reported to the Cabinet or the Authority with regard to employment numbers, average wages, investment, eligible costs, approved costs and other information as required by the program </t>
    </r>
    <r>
      <rPr>
        <sz val="10"/>
        <rFont val="Arial"/>
        <family val="0"/>
      </rPr>
      <t>shall be available for public disclosure.</t>
    </r>
  </si>
  <si>
    <r>
      <t>NOTE:</t>
    </r>
    <r>
      <rPr>
        <sz val="10"/>
        <rFont val="Arial"/>
        <family val="2"/>
      </rPr>
      <t xml:space="preserve">  For purposes of KRS 11A.201(5)(a), the definition of "financial transaction" is activity conducted or undertaken for profit, not available to the general public on the same terms, that arises from the joint ownership, the ownership, or part ownership in common, of any real or personal property or any commercial or business enterprise of whatever form between:</t>
    </r>
  </si>
  <si>
    <t>2) CED agent, employee, member of board or authority attached to CED, or other public servant involved in the negotiation of any incentive package.</t>
  </si>
  <si>
    <t>Financing District?</t>
  </si>
  <si>
    <t>Kentucky Small Business Tax Credit (KSBTC) Program</t>
  </si>
  <si>
    <t>All applicants should familiarize themselves with the information regarding the incentive programs for which application is made as well as other applicable program statutory requirements and the KSBTC Guidelines.  Fact sheets regarding the incentive programs are located at:  www.thinkkentucky.com/KYEDC/kybizince.aspx.</t>
  </si>
  <si>
    <t>Kentucky Small Business Tax Credit (KSBTC)</t>
  </si>
  <si>
    <t>June 2014</t>
  </si>
  <si>
    <t>KENTUCKY SMALL BUSINESS TAX CREDIT (KSBTC)</t>
  </si>
  <si>
    <t>Is the Applicant registered and in good standing with the Kentucky Secretary of State?</t>
  </si>
  <si>
    <t>APPLICANT INFORMATION (ENTITY APPLYING FOR INCENTIVES)</t>
  </si>
  <si>
    <t>Full-time employees are persons who are subject to Kentucky income tax and are employed by the applicant for at least 35 hours per week.  Do not include part-time employees or contract workers.</t>
  </si>
  <si>
    <t>1.  Employee was hired within the 24 month period immediately preceding the submission of this application</t>
  </si>
  <si>
    <t>4.  Employee was subject to Kentucky income taxes during the entire 12 month consecutive employment period</t>
  </si>
  <si>
    <t>(employee will be ineligible for tax credit consideration if the employee's hire/start date below</t>
  </si>
  <si>
    <t>Office Use Only:  Date Received</t>
  </si>
  <si>
    <t>Application Submission Date:</t>
  </si>
  <si>
    <t>will be verified by email receipt date, postmark date if mailed, or date stamp if hand delivered)</t>
  </si>
  <si>
    <t>Employee Name</t>
  </si>
  <si>
    <t>2.  Employee worked an average of 35 or more hours per week for 12 or more consecutive months of employ-</t>
  </si>
  <si>
    <t>ment (cannot apply for tax credit until employee has worked at least 12 consecutive months full-time)</t>
  </si>
  <si>
    <t xml:space="preserve">3.  Employee was paid an average hourly wage of $10.88 or more for 12 consecutive months of full-time employment </t>
  </si>
  <si>
    <t>Hire/Start Date (MM/DD/YYYY)</t>
  </si>
  <si>
    <t>Employee Average      Hourly Wage</t>
  </si>
  <si>
    <t>FullTimeEmployee</t>
  </si>
  <si>
    <t>Wage</t>
  </si>
  <si>
    <t>Full-Time</t>
  </si>
  <si>
    <t>Submission Date</t>
  </si>
  <si>
    <t>NEW FULL-TIME EMPLOYEES</t>
  </si>
  <si>
    <t>4. Invoices and proof of payment (credit card receipt, front and back of cancelled check, or official bank copy of electronic funds transfer)</t>
  </si>
  <si>
    <t>Invoice Date MM/DD/YY</t>
  </si>
  <si>
    <t>Start Date</t>
  </si>
  <si>
    <t>TAX CREDIT CALCULATION</t>
  </si>
  <si>
    <t xml:space="preserve">List below a minimum of $5,000 of qualifying equipment or technology.  By listing an item below, you are certifying that it meets ALL of the following criteria (must meet all 4 criteria to qualify):  </t>
  </si>
  <si>
    <t>1.  Meets the definition of qualifying equipment or technology listed above</t>
  </si>
  <si>
    <t>2.  Was purchased and paid for within the 24 month period immediately preceding the submission of this application</t>
  </si>
  <si>
    <t>3.  Invoice/purchase date is no more than 6 months before or after one of the employee hire/start dates listed above</t>
  </si>
  <si>
    <t>electronic funds transfer) are being submitted with the application as supporting documentation</t>
  </si>
  <si>
    <t xml:space="preserve">List below each eligible employee (maximum of 8 per application) for which you are seeking a tax credit.  For each individual listed, you are certifying that the employee meets ALL of the following criteria (must be able to answer yes to all 4 criteria to be eligible for a potential tax credit):  </t>
  </si>
  <si>
    <t xml:space="preserve">   X   $3,500 equals</t>
  </si>
  <si>
    <t>A.  Number of eligible new employees on this application:</t>
  </si>
  <si>
    <t>B.  Dollar amount of qualifying equipment on this application rounded down to nearest $100</t>
  </si>
  <si>
    <t>Full-Time Employee for 12 Consecutive Months &amp; Subject to KY Income Tax?</t>
  </si>
  <si>
    <r>
      <t xml:space="preserve">Non-Allowable Costs </t>
    </r>
    <r>
      <rPr>
        <sz val="8"/>
        <rFont val="Arial"/>
        <family val="2"/>
      </rPr>
      <t>(installation, tax, delivery, labor, refunds, etc.)</t>
    </r>
  </si>
  <si>
    <t>D. Potential Tax Credit Amount - lesser of A, B, and C above, and subject to</t>
  </si>
  <si>
    <t xml:space="preserve">    verification of the information on this application and KEDFA approval</t>
  </si>
  <si>
    <r>
      <t xml:space="preserve">Qualifying Cost </t>
    </r>
    <r>
      <rPr>
        <sz val="8"/>
        <rFont val="Arial"/>
        <family val="2"/>
      </rPr>
      <t>[(Unit Cost x Quantity) Minus Non-Allowable Costs]</t>
    </r>
  </si>
  <si>
    <t xml:space="preserve">listed below must be between </t>
  </si>
  <si>
    <t>and</t>
  </si>
  <si>
    <t>24 mo</t>
  </si>
  <si>
    <t>12 mo</t>
  </si>
  <si>
    <t>Based on the application submission date and the hire/start date(s) entered above in this application, invoice dates</t>
  </si>
  <si>
    <t>(may change if submission/hire dates change)</t>
  </si>
  <si>
    <t>Invoice Date</t>
  </si>
  <si>
    <t>Qualifying equipment or technology is tangible property with an expected useful life of more than one year that is purchased by the applicant business for use in the business (not for resale or personal use).  The qualifying cost per unit must be at least $300.  Rebates, refunds, tax, labor, installation, delivery and similar expenses are not eligible costs and must be subtracted from total costs to obtain qualifying costs.</t>
  </si>
  <si>
    <t>Qualifying Cost</t>
  </si>
  <si>
    <t>Include copies of invoices for each item purchased along with proof of payment by the applicant</t>
  </si>
  <si>
    <t>C. $25,000 maximum tax credit per calendar year minus tax credits already awarded this year</t>
  </si>
  <si>
    <t>Based on the information above, the applicant's base employment number is</t>
  </si>
  <si>
    <t xml:space="preserve"> eligible new employee(s).</t>
  </si>
  <si>
    <r>
      <t xml:space="preserve">and the applicant's </t>
    </r>
    <r>
      <rPr>
        <b/>
        <u val="single"/>
        <sz val="10"/>
        <rFont val="Arial"/>
        <family val="2"/>
      </rPr>
      <t>net</t>
    </r>
    <r>
      <rPr>
        <b/>
        <sz val="10"/>
        <rFont val="Arial"/>
        <family val="2"/>
      </rPr>
      <t xml:space="preserve"> increase in employment above the base employment is</t>
    </r>
  </si>
  <si>
    <t>Based on your net increase in employment, the number of eligible employees currently listed in the New Full-Time Employees section of your application exceeds the number of employees eligible for a tax credit.</t>
  </si>
  <si>
    <t xml:space="preserve">The applicant may currently apply for a tax credit for up to </t>
  </si>
  <si>
    <t xml:space="preserve">Average Hourly Wage for all Listed Employees </t>
  </si>
  <si>
    <t>If the applicant business has previously been awarded Kentucky Small Business Tax Credits</t>
  </si>
  <si>
    <t>during</t>
  </si>
  <si>
    <t>, enter the dollar amount of tax credits approved for the calendar year:</t>
  </si>
  <si>
    <t>The application, consisting of the KSBTC, Certification and Disclosure worksheets, should be completed and submitted, including the signatures and the required attachments, to the following address or emailed to cedsbsd@ky.gov:</t>
  </si>
  <si>
    <t>An application fee equal to one percent (1%) of the eligible credit amount must be paid to the Kentucky Economic Development Finance Authority (KEDFA) if the application meets the minimum program statutory requirements and is selected for submission to KEDFA.  Do not submit payment with your application; an agent of the Cabinet will notify you if payment is required.</t>
  </si>
  <si>
    <t>If a new employee was hired but left before completing 12 consecutive months of employment, the position may still be eligible if a new employee was hired to replace the departed employee within 45 days of his/her departure.</t>
  </si>
  <si>
    <t>APPLICATION INSTRUCTIONS</t>
  </si>
  <si>
    <t>Kentucky Small Business Tax Credit (KSBTC) Form:</t>
  </si>
  <si>
    <t xml:space="preserve">Please review the KSBTC Guidelines at </t>
  </si>
  <si>
    <t>www.thinkkentucky.com/ksbtc</t>
  </si>
  <si>
    <t>prior to completing this form.</t>
  </si>
  <si>
    <t>Kentucky Cabinet for Economic Development
Office of Entrepreneurship
Old State Capitol Annex
300 West Broadway
Frankfort, Kentucky  40601
(502) 564-7140</t>
  </si>
  <si>
    <t xml:space="preserve">Begin at the top of the form by entering a date in the Application Submission Date field.  If you don't have an exact date, enter the anticipated submission date.  Certain portions of the form use the date in this field to perform automatic calculations.  If the application submission date field is blank, the automatic calculations will not work.  The application submission date can be changed, but note that doing so may impact the status of information entered in other sections of the form.  Always update the application submission date immediately prior to submitting the application to the Cabinet for Economic Development.  As a reminder, all qualifying activity (eligible positions and qualifying equipment) MUST occur within the 24 month period immediately preceding the application submission date.  The application submission date must accurately reflect the actual submission date (date application is emailed or put in the mail to CED). </t>
  </si>
  <si>
    <t>Hire/Start Date refers to the first day that an employee starts working at the applicant company as a full-time employee subject to Kentucky income tax.</t>
  </si>
  <si>
    <t xml:space="preserve">If Unit Cost (less Non-Allowable Costs) is less than $300 for any listed equipment, an error message will appear. </t>
  </si>
  <si>
    <t>Note that invoices and proof of payment for all listed equipment must be included with your application.  Invoice must show sufficient detail to determine purchase date, quantity, unit costs, and non-allowable costs.  Examples of acceptable proof of payment include one of the following: 1) front and back of the cancelled check used for payment; 2) statement from vendor showing payment in full for the item (vendor, not applicant, must verify account is paid in full); or 3) copy of electronic funds transfer statement with sufficient detail to verify payment.  If a title is issued for the equipment (such as a vehicle), include a copy of the title as well.</t>
  </si>
  <si>
    <r>
      <rPr>
        <b/>
        <sz val="10"/>
        <rFont val="Arial"/>
        <family val="2"/>
      </rPr>
      <t>Current Employment</t>
    </r>
    <r>
      <rPr>
        <sz val="10"/>
        <rFont val="Arial"/>
        <family val="2"/>
      </rPr>
      <t xml:space="preserve"> - enter the total number of Applicant employees who work full-time (35 or more hours per week) and are subject to Kentucky income tax.  Do not include full-time employees residing outside of Kentucky who are not subject to Kentucky income tax.</t>
    </r>
  </si>
  <si>
    <r>
      <rPr>
        <b/>
        <sz val="10"/>
        <rFont val="Arial"/>
        <family val="2"/>
      </rPr>
      <t>Qualifying Equipment or Technology</t>
    </r>
    <r>
      <rPr>
        <sz val="10"/>
        <rFont val="Arial"/>
        <family val="2"/>
      </rPr>
      <t xml:space="preserve"> - enter qualifying equipment or technology that meets all 4 criteria listed at the top of this section.  Based on the Application Submission Date entered at the top of the form and the Hire/Start Date(s) listed in the New Full-Time Employees section, the eligible Invoice Date purchase period will be listed on row 96.  Invoice Date means purchase/commitment date.  All invoice dates listed in this section must be between these dates or a red error message will be displayed.  Qualifying equipment must be purchased within 6 months (before or after) one of the Hire/Start Dates listed in the New Full-Time Employees section.  Note that the eligible time frame for equipment purchases may change if you alter the Application Submission Date and/or the Hire/Start Dates listed on the form. </t>
    </r>
  </si>
  <si>
    <r>
      <rPr>
        <b/>
        <sz val="10"/>
        <rFont val="Arial"/>
        <family val="2"/>
      </rPr>
      <t>Certification</t>
    </r>
    <r>
      <rPr>
        <sz val="10"/>
        <rFont val="Arial"/>
        <family val="2"/>
      </rPr>
      <t xml:space="preserve"> - the applicant must be able to answer Yes to all 4 questions on the Certification form to qualify for potential tax credits.  The form must be signed by a company officer/official authorized to legally bind the company.</t>
    </r>
  </si>
  <si>
    <r>
      <rPr>
        <b/>
        <sz val="10"/>
        <rFont val="Arial"/>
        <family val="2"/>
      </rPr>
      <t>Disclosure</t>
    </r>
    <r>
      <rPr>
        <sz val="10"/>
        <rFont val="Arial"/>
        <family val="2"/>
      </rPr>
      <t xml:space="preserve"> - enter the legal name of the beneficiary on row 20.  The beneficiary is the entity being awarded a tax credit.  In almost all cases, the beneficiary is the same as the applicant.  On rows 27-32, enter all individuals who had contact (phone, personal, email, fax, etc.) with any employees of the Cabinet for Economic Development (CED), individuals serving on boards attached to CED, or other public servants regarding the preparation and submission of this KSBTC application.  At a minimum, the company officer/offical signing the Certification form must be listed.  If an accountant or other individual external to the applicant company had contact with CED, individuals serving on boards attached to CED, or other public servants regarding this application, they must be listed as well.  Answer the Yes/No question on row 35.  If you answer No, skip to the bottom of the form and sign.  If you answer Yes, provide details of all financial transactions that occurred before signing.     </t>
    </r>
  </si>
  <si>
    <t>I certify that the position(s) listed in the application meet all four eligible position criteria and can be verified by supporting documentation maintained by the applicant company.  I agree to provide access to employee supporting documentation if requested by CED or its agents.</t>
  </si>
  <si>
    <t>Fields in yellow will automatically populate based on other information entered into the form.</t>
  </si>
  <si>
    <t xml:space="preserve">If a new employee was hired but left before completing 12 consecutive months of employment, the position may still be eligible if a new employee was hired to replace the departed employee within 45 days of his/her departure.  In such a situation, list both employee names in the same Employee Name field (e.g.; Joe Smith/Mary Brown).  If, between the two employees, they have worked 12 months with no breaks in employment other than a maximum of 45 days between the departure of the first employee and the hire/start of the second employee, they will have met the 12 consecutive month employment requirement.  Attach a statement to the application documenting the hire/start and departure date of the first employee and the hire/start date of the second employee, along with a statement certifying that the second employee was hired to replace the first employee.    </t>
  </si>
  <si>
    <r>
      <rPr>
        <b/>
        <sz val="10"/>
        <rFont val="Arial"/>
        <family val="2"/>
      </rPr>
      <t>Base Employment</t>
    </r>
    <r>
      <rPr>
        <sz val="10"/>
        <rFont val="Arial"/>
        <family val="0"/>
      </rPr>
      <t xml:space="preserve"> - there are several questions in this section that are hidden and will only display depending on your Yes/No answer to the question regarding previous small business tax credit approval.  If you answer "No" (meaning you have not previously received Kentucky small business tax credits), your base employment date will be automatically calculated and will display the day before your earliest hire/start date listed in the New Full-Time Employees section of the form.  For first time applicants, enter the number of full time employees as of the base employment date on row 79.  If you answer "Yes" (meaning you have previously been approved for small business tax credits through the KSBTC program), you will need to manually enter the day prior to the earliest hire/start date listed on your first approved KSBTC application (this is your base employment date).  You will also need to enter the number of full-time employees subject to Kentucky income tax as of the base employment date, and the number of previous eligible positions for which a tax credit has been approved (contact the Office of Entrepreneurship at 800-626-2930 if you need assistance determining accurate values for any of these entries).  </t>
    </r>
  </si>
  <si>
    <r>
      <rPr>
        <b/>
        <sz val="10"/>
        <rFont val="Arial"/>
        <family val="2"/>
      </rPr>
      <t>Tax Credit Calculation</t>
    </r>
    <r>
      <rPr>
        <sz val="10"/>
        <rFont val="Arial"/>
        <family val="2"/>
      </rPr>
      <t xml:space="preserve"> - Applicants are limited to a maximum of $25,000 in awarded tax credits per calendar year.  If the applicant has previously been awarded tax credits for the current calendar year (the year listed on row 117, based on the Application Submission Date), enter the dollar amount of tax credits previously approved for the current calendar year on row 117.  Skip this row if no previous tax credits have been awarded during the current calendar year.  </t>
    </r>
  </si>
  <si>
    <t xml:space="preserve">If all previous entries on the KSBTC application have been entered correctly, the applicant's potential tax credit amount (subject to verification and approval by KEDFA) will be displayed at the bottom of the form.  If any new full-time employee or qualifying equipment errors remain, the phrase "CORRECT ERRORS" will display at the bottom of the form instead of the tax credit amount.  If you see this phrase, review the form for any red text (red text indicates an error that needs to be corrected).  Make appropriate corrections to remove red text.  When all red text has been removed, the potential tax credit amount will automatically calculate.    </t>
  </si>
  <si>
    <t>Applicants are eligible for a $3,500 tax credit per eligible position, not to exceed the dollar amount of qualifying equipment rounded down to the nearest $100 and $25,000 per applicant per calendar year.</t>
  </si>
  <si>
    <t xml:space="preserve">  Please return to the New Full-Time Employees section above and remove employees until the number of employees listed does not exceed the number listed on row 82 above.  Choose listed positions carefully to ensure that the time frame for qualifying equipment purchases is met as well.</t>
  </si>
  <si>
    <t xml:space="preserve">After answering the Yes/No and follow-up questions in the Base Employment section, Your base employment number will calculate automatically and display on row 80.  In addition, the applicant's net employment increase will display on row 81 and the maximum number of tax credit eligible positions that can be listed on your application will be displayed on row 82.  Eligible positions must increase base employment, which means new positions will be eligible for tax credits only to the extent that base employment is maintained.  If new employees are hired but some of the employees counted in the base employment leave and are not replaced, only the amount of net employment increase is eligible for potential tax credit consideration.  In other words, every new position may not be eligible for a tax credit.  If the net increase in employment is less than the number of employees listed in the New Full-Time Employees section, a red error message will display on row 83 informing you to return to the New Full-Time Employees section and remove employees until the number of New Full-Time Employees listed matches the number of tax credit eligible positions on row 82.  You can choose which employees to remove, as long as all remaining employees meet the eligibility criteria.  Remove employees until the red error message on row 83 disappears.  </t>
  </si>
  <si>
    <t>Reminder: before submitting this application, go to the top of the form and update or verify the accuracy of the date in the Application Submission Date field.  Because of statutorily mandated response times and automatic calculations built into the application, the date in the Application Submission Date field must accurately reflect the official application submission date.  The official application submission date is the date that: 1) the application is emailed to cedsbsd@ky.gov; 2) the date the application is postmarked if mailed via postal mail; or 3) the date the application is date stamped if hand delivered to an agent of the Cabinet for Economic Development.  Receipt of an application that does not contain an accurate application submission date may require follow-up that delays the processing of the application.</t>
  </si>
  <si>
    <t>If you change the Application Submission Date, remember to review the entire KSBTC form for red error messages.  Changing the Application Submission Date may, in some cases, impact the eligibility of previously entered employee information or qualifying equipment.  An accurate application will not contain any error messages printed in red.</t>
  </si>
  <si>
    <t>precedes the date this application is received by the Cabinet by more than 24 months; receipt date</t>
  </si>
  <si>
    <r>
      <rPr>
        <b/>
        <sz val="10"/>
        <rFont val="Arial"/>
        <family val="2"/>
      </rPr>
      <t>New Full-Time Employees</t>
    </r>
    <r>
      <rPr>
        <sz val="10"/>
        <rFont val="Arial"/>
        <family val="0"/>
      </rPr>
      <t xml:space="preserve"> - list up to 8 new full-time employees who meet all 4 criteria listed in the New Full-Time Employees section and for which you want to include as an Eligible Position.  A red error message will display if: 1) a date in the hire/start date field is more than 24 months earlier than the date listed in the Application Submission Date field at the top of the form; 2) a date in the hire/start date field is less than 12 months earlier than the date entered in the Application Submission Date field; 3) the dollar amount entered in the Employee Average Hourly Wage field is less than $10.88;  or 4) the response to the question "Full-Time Employee for 12 Consecutive Months &amp; Subject to KY Income Tax?" is No.  Any of these entries means the listed employee does not qualify to be an Eligible Position.  For accurate tax credit calculation, errors/invalid entries must be corrected or removed before continuing to additional sections of the form.    </t>
    </r>
  </si>
  <si>
    <r>
      <rPr>
        <b/>
        <sz val="9"/>
        <rFont val="Arial"/>
        <family val="2"/>
      </rPr>
      <t>This question must be answered, and you must complete the new employee section above, before your base employment can be calculated:</t>
    </r>
    <r>
      <rPr>
        <sz val="9"/>
        <rFont val="Arial"/>
        <family val="2"/>
      </rPr>
      <t xml:space="preserve">                                                                                                                          Has the applicant business previously been approved for tax credits through the Kentucky Small Business Tax Credit (KSBTC) program?                                                                                                                Confirmation of previous KSBTC approval can be obtained by: 1) sending an email request to cedsbsd@ky.gov; or 2) calling (800) 626-2930; or 3) searching the online database at </t>
    </r>
  </si>
  <si>
    <t>http://thinkkentucky.com/fireports/fiintro.aspx</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</si>
</sst>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0.0_);[Red]\(#,##0.0\)"/>
    <numFmt numFmtId="167" formatCode="0.0%"/>
    <numFmt numFmtId="168" formatCode="_(&quot;$&quot;* #,##0.0_);_(&quot;$&quot;* \(#,##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409]mmmm\-yy;@"/>
    <numFmt numFmtId="175" formatCode="yyyy"/>
    <numFmt numFmtId="176" formatCode="m/d/yy;@"/>
    <numFmt numFmtId="177" formatCode="m/d/yyyy;@"/>
    <numFmt numFmtId="178" formatCode="&quot;$&quot;#,##0.00"/>
    <numFmt numFmtId="179" formatCode="mm/dd/yy;@"/>
    <numFmt numFmtId="180" formatCode="&quot;$&quot;#,##0"/>
  </numFmts>
  <fonts count="59">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u val="single"/>
      <sz val="10"/>
      <name val="Arial"/>
      <family val="2"/>
    </font>
    <font>
      <i/>
      <sz val="10"/>
      <name val="Arial"/>
      <family val="2"/>
    </font>
    <font>
      <b/>
      <sz val="12"/>
      <name val="Arial"/>
      <family val="2"/>
    </font>
    <font>
      <u val="single"/>
      <sz val="10"/>
      <name val="Arial"/>
      <family val="2"/>
    </font>
    <font>
      <i/>
      <sz val="9"/>
      <name val="Arial"/>
      <family val="2"/>
    </font>
    <font>
      <sz val="24"/>
      <name val="Arial"/>
      <family val="2"/>
    </font>
    <font>
      <sz val="9"/>
      <name val="Arial"/>
      <family val="2"/>
    </font>
    <font>
      <b/>
      <sz val="9"/>
      <name val="Arial"/>
      <family val="2"/>
    </font>
    <font>
      <u val="single"/>
      <sz val="9"/>
      <color indexed="12"/>
      <name val="Arial"/>
      <family val="2"/>
    </font>
    <font>
      <sz val="14"/>
      <name val="Arial"/>
      <family val="2"/>
    </font>
    <font>
      <b/>
      <sz val="14"/>
      <name val="Arial"/>
      <family val="2"/>
    </font>
    <font>
      <b/>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b/>
      <sz val="9"/>
      <color indexed="10"/>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sz val="9"/>
      <color rgb="FFFF0000"/>
      <name val="Arial"/>
      <family val="2"/>
    </font>
    <font>
      <b/>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3"/>
        <bgColor indexed="64"/>
      </patternFill>
    </fill>
    <fill>
      <patternFill patternType="solid">
        <fgColor rgb="FFC0C0C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77">
    <xf numFmtId="0" fontId="0" fillId="0" borderId="0" xfId="0" applyAlignment="1">
      <alignment/>
    </xf>
    <xf numFmtId="0" fontId="0" fillId="0" borderId="10" xfId="0" applyBorder="1" applyAlignment="1">
      <alignment/>
    </xf>
    <xf numFmtId="0" fontId="0" fillId="33" borderId="0" xfId="0" applyFill="1" applyAlignment="1">
      <alignment/>
    </xf>
    <xf numFmtId="0" fontId="5" fillId="0" borderId="0" xfId="0" applyFont="1" applyAlignment="1">
      <alignment/>
    </xf>
    <xf numFmtId="0" fontId="6" fillId="33" borderId="0" xfId="0" applyFont="1" applyFill="1" applyBorder="1" applyAlignment="1">
      <alignment/>
    </xf>
    <xf numFmtId="0" fontId="0" fillId="33" borderId="0" xfId="0" applyFill="1" applyBorder="1" applyAlignment="1">
      <alignment wrapText="1"/>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6" fillId="33" borderId="0" xfId="0" applyFont="1" applyFill="1" applyBorder="1" applyAlignment="1">
      <alignment/>
    </xf>
    <xf numFmtId="0" fontId="0" fillId="33" borderId="15" xfId="0" applyFill="1" applyBorder="1" applyAlignment="1">
      <alignment/>
    </xf>
    <xf numFmtId="0" fontId="0" fillId="33" borderId="14" xfId="0" applyFill="1" applyBorder="1" applyAlignment="1">
      <alignment wrapText="1"/>
    </xf>
    <xf numFmtId="0" fontId="0" fillId="33" borderId="16" xfId="0" applyFill="1" applyBorder="1" applyAlignment="1">
      <alignment/>
    </xf>
    <xf numFmtId="0" fontId="7" fillId="0" borderId="0" xfId="0" applyFont="1" applyAlignment="1">
      <alignment/>
    </xf>
    <xf numFmtId="167"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7" xfId="0" applyBorder="1" applyAlignment="1" applyProtection="1">
      <alignment horizontal="center" wrapText="1"/>
      <protection locked="0"/>
    </xf>
    <xf numFmtId="0" fontId="0" fillId="0" borderId="0" xfId="0" applyAlignment="1">
      <alignment wrapText="1"/>
    </xf>
    <xf numFmtId="0" fontId="0" fillId="0" borderId="0" xfId="0" applyAlignment="1">
      <alignment horizontal="centerContinuous"/>
    </xf>
    <xf numFmtId="0" fontId="7" fillId="0" borderId="0" xfId="0" applyFont="1" applyAlignment="1">
      <alignment horizontal="centerContinuous"/>
    </xf>
    <xf numFmtId="0" fontId="0" fillId="0" borderId="0" xfId="0" applyAlignment="1">
      <alignment vertical="top" wrapText="1"/>
    </xf>
    <xf numFmtId="0" fontId="8" fillId="0" borderId="0" xfId="0" applyFont="1" applyAlignment="1">
      <alignment/>
    </xf>
    <xf numFmtId="0" fontId="6" fillId="0" borderId="0" xfId="0" applyFont="1" applyAlignment="1">
      <alignment/>
    </xf>
    <xf numFmtId="0" fontId="0" fillId="34" borderId="0" xfId="0" applyFill="1" applyAlignment="1">
      <alignment/>
    </xf>
    <xf numFmtId="0" fontId="5" fillId="33" borderId="13" xfId="0" applyFont="1" applyFill="1" applyBorder="1" applyAlignment="1">
      <alignment/>
    </xf>
    <xf numFmtId="0" fontId="0" fillId="33" borderId="18"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19" xfId="0" applyFill="1" applyBorder="1" applyAlignment="1" applyProtection="1">
      <alignment vertical="top" wrapText="1"/>
      <protection locked="0"/>
    </xf>
    <xf numFmtId="0" fontId="5" fillId="34" borderId="0" xfId="0" applyFont="1" applyFill="1" applyAlignment="1">
      <alignment/>
    </xf>
    <xf numFmtId="0" fontId="0" fillId="34" borderId="0" xfId="0" applyFill="1" applyBorder="1" applyAlignment="1">
      <alignment/>
    </xf>
    <xf numFmtId="0" fontId="5" fillId="34" borderId="0" xfId="0" applyFont="1" applyFill="1" applyBorder="1" applyAlignment="1">
      <alignment/>
    </xf>
    <xf numFmtId="0" fontId="0" fillId="0" borderId="0" xfId="0" applyAlignment="1">
      <alignment/>
    </xf>
    <xf numFmtId="0" fontId="0" fillId="0" borderId="0" xfId="0" applyFill="1" applyBorder="1" applyAlignment="1">
      <alignment/>
    </xf>
    <xf numFmtId="0" fontId="0" fillId="33" borderId="19" xfId="0" applyFill="1" applyBorder="1" applyAlignment="1">
      <alignment wrapText="1"/>
    </xf>
    <xf numFmtId="0" fontId="0" fillId="33" borderId="13" xfId="0" applyFill="1" applyBorder="1" applyAlignment="1">
      <alignment wrapText="1"/>
    </xf>
    <xf numFmtId="0" fontId="0" fillId="33" borderId="16" xfId="0" applyFill="1" applyBorder="1" applyAlignment="1">
      <alignment wrapText="1"/>
    </xf>
    <xf numFmtId="0" fontId="10" fillId="0" borderId="10" xfId="0" applyFont="1" applyBorder="1" applyAlignment="1" applyProtection="1">
      <alignment horizontal="center" vertical="top"/>
      <protection locked="0"/>
    </xf>
    <xf numFmtId="0" fontId="0" fillId="0" borderId="10" xfId="0" applyFont="1" applyBorder="1" applyAlignment="1">
      <alignment/>
    </xf>
    <xf numFmtId="0" fontId="0" fillId="33" borderId="12" xfId="0" applyFill="1" applyBorder="1" applyAlignment="1">
      <alignment wrapText="1"/>
    </xf>
    <xf numFmtId="0" fontId="0" fillId="33" borderId="15" xfId="0" applyFill="1" applyBorder="1" applyAlignment="1">
      <alignment wrapText="1"/>
    </xf>
    <xf numFmtId="0" fontId="0" fillId="33" borderId="11" xfId="0" applyFont="1" applyFill="1" applyBorder="1" applyAlignment="1">
      <alignment/>
    </xf>
    <xf numFmtId="0" fontId="0" fillId="0" borderId="0" xfId="0" applyBorder="1" applyAlignment="1">
      <alignment/>
    </xf>
    <xf numFmtId="0" fontId="11" fillId="33" borderId="13" xfId="0" applyFont="1" applyFill="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horizontal="center" wrapText="1"/>
    </xf>
    <xf numFmtId="0" fontId="0" fillId="33" borderId="10" xfId="0" applyFont="1" applyFill="1" applyBorder="1" applyAlignment="1">
      <alignment horizontal="center" wrapText="1"/>
    </xf>
    <xf numFmtId="176" fontId="0" fillId="35" borderId="10" xfId="0" applyNumberFormat="1" applyFill="1" applyBorder="1" applyAlignment="1" applyProtection="1">
      <alignment horizontal="center" vertical="top" wrapText="1"/>
      <protection locked="0"/>
    </xf>
    <xf numFmtId="38" fontId="0" fillId="35" borderId="10" xfId="0" applyNumberFormat="1" applyFill="1" applyBorder="1" applyAlignment="1" applyProtection="1">
      <alignment horizontal="center" vertical="top"/>
      <protection locked="0"/>
    </xf>
    <xf numFmtId="0" fontId="0" fillId="0" borderId="0" xfId="0" applyAlignment="1">
      <alignment vertical="top"/>
    </xf>
    <xf numFmtId="0" fontId="0" fillId="33" borderId="11" xfId="0" applyFont="1" applyFill="1" applyBorder="1" applyAlignment="1">
      <alignment/>
    </xf>
    <xf numFmtId="0" fontId="0" fillId="33" borderId="13" xfId="0" applyFont="1" applyFill="1" applyBorder="1" applyAlignment="1">
      <alignment/>
    </xf>
    <xf numFmtId="0" fontId="55" fillId="0" borderId="0" xfId="0" applyFont="1" applyAlignment="1">
      <alignment vertical="top"/>
    </xf>
    <xf numFmtId="0" fontId="3" fillId="33" borderId="0" xfId="54" applyFill="1" applyBorder="1" applyAlignment="1" applyProtection="1">
      <alignment/>
      <protection/>
    </xf>
    <xf numFmtId="0" fontId="0" fillId="0" borderId="0" xfId="58">
      <alignment/>
      <protection/>
    </xf>
    <xf numFmtId="0" fontId="3" fillId="0" borderId="0" xfId="54" applyAlignment="1" applyProtection="1">
      <alignment/>
      <protection/>
    </xf>
    <xf numFmtId="0" fontId="0" fillId="33" borderId="13" xfId="0" applyFont="1" applyFill="1" applyBorder="1" applyAlignment="1">
      <alignment wrapText="1"/>
    </xf>
    <xf numFmtId="49" fontId="1" fillId="0" borderId="0" xfId="0" applyNumberFormat="1" applyFont="1" applyAlignment="1">
      <alignment horizontal="center"/>
    </xf>
    <xf numFmtId="0" fontId="0" fillId="0" borderId="0" xfId="0" applyFont="1" applyFill="1" applyBorder="1" applyAlignment="1">
      <alignment/>
    </xf>
    <xf numFmtId="0" fontId="0" fillId="36" borderId="0" xfId="0" applyFill="1" applyAlignment="1">
      <alignment/>
    </xf>
    <xf numFmtId="0" fontId="0" fillId="36" borderId="0" xfId="0" applyFont="1" applyFill="1" applyBorder="1" applyAlignment="1">
      <alignment horizontal="center"/>
    </xf>
    <xf numFmtId="0" fontId="56" fillId="0" borderId="0" xfId="0" applyFont="1" applyAlignment="1">
      <alignment/>
    </xf>
    <xf numFmtId="0" fontId="1" fillId="36" borderId="0" xfId="0" applyFont="1" applyFill="1" applyBorder="1" applyAlignment="1">
      <alignment horizontal="center" wrapText="1"/>
    </xf>
    <xf numFmtId="0" fontId="11" fillId="33" borderId="10" xfId="0" applyFont="1" applyFill="1" applyBorder="1" applyAlignment="1">
      <alignment horizontal="center" wrapText="1"/>
    </xf>
    <xf numFmtId="0" fontId="14" fillId="0" borderId="10" xfId="0" applyFont="1" applyFill="1" applyBorder="1" applyAlignment="1" applyProtection="1">
      <alignment horizontal="center" vertical="center" wrapText="1"/>
      <protection locked="0"/>
    </xf>
    <xf numFmtId="179" fontId="0" fillId="36" borderId="10" xfId="0" applyNumberFormat="1" applyFill="1" applyBorder="1" applyAlignment="1">
      <alignment horizontal="center"/>
    </xf>
    <xf numFmtId="0" fontId="0" fillId="36" borderId="0" xfId="0" applyFont="1" applyFill="1" applyAlignment="1">
      <alignment horizontal="center"/>
    </xf>
    <xf numFmtId="0" fontId="0" fillId="36" borderId="0" xfId="0" applyFill="1" applyBorder="1" applyAlignment="1">
      <alignment/>
    </xf>
    <xf numFmtId="0" fontId="0" fillId="36" borderId="0" xfId="0" applyFill="1" applyAlignment="1">
      <alignment vertical="top"/>
    </xf>
    <xf numFmtId="0" fontId="0" fillId="33" borderId="0" xfId="0" applyFont="1" applyFill="1" applyBorder="1" applyAlignment="1">
      <alignment horizontal="center"/>
    </xf>
    <xf numFmtId="176" fontId="0" fillId="36" borderId="10" xfId="0" applyNumberFormat="1" applyFill="1" applyBorder="1" applyAlignment="1">
      <alignment horizontal="center" wrapText="1"/>
    </xf>
    <xf numFmtId="176" fontId="0" fillId="0" borderId="10" xfId="0" applyNumberFormat="1" applyBorder="1" applyAlignment="1" applyProtection="1">
      <alignment horizontal="center"/>
      <protection locked="0"/>
    </xf>
    <xf numFmtId="1" fontId="0" fillId="0" borderId="10" xfId="0" applyNumberFormat="1" applyFont="1" applyBorder="1" applyAlignment="1" applyProtection="1">
      <alignment horizontal="center"/>
      <protection locked="0"/>
    </xf>
    <xf numFmtId="0" fontId="0" fillId="0" borderId="17" xfId="0" applyFont="1" applyBorder="1" applyAlignment="1" applyProtection="1">
      <alignment horizontal="center"/>
      <protection locked="0"/>
    </xf>
    <xf numFmtId="0" fontId="2" fillId="33" borderId="0" xfId="0" applyFont="1" applyFill="1" applyBorder="1" applyAlignment="1" applyProtection="1">
      <alignment/>
      <protection/>
    </xf>
    <xf numFmtId="0" fontId="0" fillId="0" borderId="0" xfId="0" applyAlignment="1" applyProtection="1">
      <alignment/>
      <protection/>
    </xf>
    <xf numFmtId="0" fontId="0" fillId="0" borderId="0" xfId="0" applyFont="1" applyAlignment="1" applyProtection="1">
      <alignment horizontal="right"/>
      <protection/>
    </xf>
    <xf numFmtId="0" fontId="11" fillId="0" borderId="13" xfId="0" applyFont="1" applyBorder="1" applyAlignment="1" applyProtection="1">
      <alignment/>
      <protection/>
    </xf>
    <xf numFmtId="0" fontId="0" fillId="0" borderId="0" xfId="0" applyFont="1" applyFill="1" applyBorder="1" applyAlignment="1" applyProtection="1">
      <alignment/>
      <protection/>
    </xf>
    <xf numFmtId="0" fontId="0" fillId="0" borderId="10" xfId="0" applyFont="1" applyBorder="1" applyAlignment="1" applyProtection="1">
      <alignment vertical="top" wrapText="1"/>
      <protection locked="0"/>
    </xf>
    <xf numFmtId="14" fontId="0" fillId="0" borderId="20" xfId="0" applyNumberFormat="1" applyBorder="1" applyAlignment="1" applyProtection="1">
      <alignment wrapText="1"/>
      <protection locked="0"/>
    </xf>
    <xf numFmtId="0" fontId="0" fillId="0" borderId="10" xfId="0" applyFont="1" applyBorder="1" applyAlignment="1" applyProtection="1">
      <alignment/>
      <protection locked="0"/>
    </xf>
    <xf numFmtId="0" fontId="0" fillId="0" borderId="0" xfId="0" applyFill="1" applyAlignment="1">
      <alignment/>
    </xf>
    <xf numFmtId="0" fontId="0" fillId="0" borderId="0" xfId="0" applyAlignment="1">
      <alignment horizontal="center"/>
    </xf>
    <xf numFmtId="0" fontId="0" fillId="36" borderId="0" xfId="0" applyFill="1" applyAlignment="1">
      <alignment horizontal="center"/>
    </xf>
    <xf numFmtId="176" fontId="0" fillId="36" borderId="10" xfId="0" applyNumberFormat="1" applyFill="1" applyBorder="1" applyAlignment="1">
      <alignment horizontal="center"/>
    </xf>
    <xf numFmtId="0" fontId="0" fillId="0" borderId="0" xfId="0" applyFont="1" applyFill="1" applyBorder="1" applyAlignment="1">
      <alignment horizontal="center" wrapText="1"/>
    </xf>
    <xf numFmtId="0" fontId="0" fillId="36" borderId="10" xfId="0" applyFill="1" applyBorder="1" applyAlignment="1" applyProtection="1">
      <alignment horizontal="center"/>
      <protection/>
    </xf>
    <xf numFmtId="180" fontId="0" fillId="0" borderId="0" xfId="0" applyNumberFormat="1" applyAlignment="1">
      <alignment/>
    </xf>
    <xf numFmtId="0" fontId="0" fillId="36" borderId="0" xfId="0" applyFont="1" applyFill="1" applyAlignment="1">
      <alignment horizontal="center" wrapText="1"/>
    </xf>
    <xf numFmtId="0" fontId="0" fillId="36" borderId="0" xfId="0" applyFont="1" applyFill="1" applyAlignment="1">
      <alignment vertical="top"/>
    </xf>
    <xf numFmtId="38" fontId="15" fillId="36" borderId="10" xfId="0" applyNumberFormat="1" applyFont="1" applyFill="1" applyBorder="1" applyAlignment="1">
      <alignment horizontal="center" vertical="center"/>
    </xf>
    <xf numFmtId="38" fontId="0" fillId="36" borderId="10" xfId="0" applyNumberFormat="1" applyFont="1" applyFill="1" applyBorder="1" applyAlignment="1" applyProtection="1">
      <alignment horizontal="center"/>
      <protection/>
    </xf>
    <xf numFmtId="0" fontId="11" fillId="33" borderId="13" xfId="0" applyFont="1" applyFill="1" applyBorder="1" applyAlignment="1">
      <alignment horizontal="left" wrapText="1"/>
    </xf>
    <xf numFmtId="0" fontId="11" fillId="33" borderId="0" xfId="0" applyFont="1" applyFill="1" applyBorder="1" applyAlignment="1">
      <alignment horizontal="left" wrapText="1"/>
    </xf>
    <xf numFmtId="0" fontId="11" fillId="33" borderId="14" xfId="0" applyFont="1" applyFill="1" applyBorder="1" applyAlignment="1">
      <alignment horizontal="left" wrapText="1"/>
    </xf>
    <xf numFmtId="0" fontId="55" fillId="0" borderId="0" xfId="0" applyFont="1" applyAlignment="1">
      <alignment/>
    </xf>
    <xf numFmtId="0" fontId="2" fillId="37" borderId="1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11" fillId="0" borderId="11" xfId="0" applyFont="1" applyBorder="1" applyAlignment="1" applyProtection="1">
      <alignment/>
      <protection/>
    </xf>
    <xf numFmtId="49" fontId="0" fillId="0" borderId="0" xfId="0" applyNumberFormat="1" applyFont="1" applyAlignment="1">
      <alignment vertical="top"/>
    </xf>
    <xf numFmtId="0" fontId="2" fillId="0" borderId="0" xfId="0" applyFont="1" applyFill="1" applyBorder="1" applyAlignment="1">
      <alignment/>
    </xf>
    <xf numFmtId="38" fontId="2" fillId="0" borderId="0" xfId="0" applyNumberFormat="1" applyFont="1" applyFill="1" applyBorder="1" applyAlignment="1">
      <alignment/>
    </xf>
    <xf numFmtId="169" fontId="0" fillId="0" borderId="0" xfId="44" applyNumberFormat="1" applyFont="1" applyFill="1" applyBorder="1" applyAlignment="1">
      <alignment/>
    </xf>
    <xf numFmtId="0" fontId="2" fillId="0" borderId="0" xfId="0" applyFont="1" applyAlignment="1">
      <alignment/>
    </xf>
    <xf numFmtId="0" fontId="2" fillId="0" borderId="0" xfId="0" applyFont="1" applyAlignment="1">
      <alignment horizontal="right"/>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wrapText="1"/>
    </xf>
    <xf numFmtId="0" fontId="0" fillId="0" borderId="0" xfId="0" applyAlignment="1">
      <alignment wrapText="1"/>
    </xf>
    <xf numFmtId="49" fontId="5" fillId="0" borderId="0" xfId="0" applyNumberFormat="1" applyFont="1" applyAlignment="1">
      <alignment vertical="top"/>
    </xf>
    <xf numFmtId="0" fontId="0" fillId="0" borderId="0" xfId="0" applyFont="1" applyAlignment="1">
      <alignment vertical="center"/>
    </xf>
    <xf numFmtId="0" fontId="0" fillId="0" borderId="0" xfId="0" applyAlignment="1">
      <alignment vertical="center"/>
    </xf>
    <xf numFmtId="0" fontId="16" fillId="0" borderId="0" xfId="54" applyFont="1" applyAlignment="1" applyProtection="1">
      <alignment horizontal="center"/>
      <protection/>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horizont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2" fillId="0" borderId="0" xfId="0" applyFont="1" applyAlignment="1">
      <alignment vertical="center" wrapText="1"/>
    </xf>
    <xf numFmtId="178" fontId="2" fillId="36" borderId="21" xfId="0" applyNumberFormat="1" applyFont="1" applyFill="1" applyBorder="1" applyAlignment="1" applyProtection="1">
      <alignment horizontal="center" vertical="center" wrapText="1"/>
      <protection/>
    </xf>
    <xf numFmtId="178" fontId="2" fillId="36" borderId="20" xfId="0" applyNumberFormat="1" applyFont="1" applyFill="1" applyBorder="1" applyAlignment="1" applyProtection="1">
      <alignment horizontal="center" vertical="center" wrapText="1"/>
      <protection/>
    </xf>
    <xf numFmtId="49" fontId="11" fillId="37" borderId="11" xfId="0" applyNumberFormat="1" applyFont="1" applyFill="1" applyBorder="1" applyAlignment="1" applyProtection="1">
      <alignment horizontal="right" vertical="center" wrapText="1"/>
      <protection/>
    </xf>
    <xf numFmtId="49" fontId="11" fillId="37" borderId="12" xfId="0" applyNumberFormat="1" applyFont="1" applyFill="1" applyBorder="1" applyAlignment="1" applyProtection="1">
      <alignment horizontal="right" vertical="center" wrapText="1"/>
      <protection/>
    </xf>
    <xf numFmtId="49" fontId="11" fillId="37" borderId="15" xfId="0" applyNumberFormat="1" applyFont="1" applyFill="1" applyBorder="1" applyAlignment="1" applyProtection="1">
      <alignment horizontal="right" vertical="center" wrapText="1"/>
      <protection/>
    </xf>
    <xf numFmtId="0" fontId="11" fillId="0" borderId="13" xfId="0" applyFont="1" applyBorder="1" applyAlignment="1" applyProtection="1">
      <alignment/>
      <protection/>
    </xf>
    <xf numFmtId="0" fontId="11" fillId="0" borderId="0" xfId="0" applyFont="1" applyBorder="1" applyAlignment="1" applyProtection="1">
      <alignment/>
      <protection/>
    </xf>
    <xf numFmtId="0" fontId="11" fillId="0" borderId="14" xfId="0" applyFont="1" applyBorder="1" applyAlignment="1" applyProtection="1">
      <alignment/>
      <protection/>
    </xf>
    <xf numFmtId="180" fontId="0" fillId="36" borderId="21" xfId="0" applyNumberFormat="1" applyFill="1" applyBorder="1" applyAlignment="1" applyProtection="1">
      <alignment horizontal="right"/>
      <protection/>
    </xf>
    <xf numFmtId="180" fontId="0" fillId="36" borderId="20" xfId="0" applyNumberFormat="1" applyFill="1" applyBorder="1" applyAlignment="1" applyProtection="1">
      <alignment horizontal="right"/>
      <protection/>
    </xf>
    <xf numFmtId="0" fontId="11" fillId="33" borderId="13" xfId="0" applyFont="1" applyFill="1" applyBorder="1" applyAlignment="1">
      <alignment/>
    </xf>
    <xf numFmtId="0" fontId="11" fillId="33" borderId="0" xfId="0" applyFont="1" applyFill="1" applyBorder="1" applyAlignment="1">
      <alignment/>
    </xf>
    <xf numFmtId="0" fontId="11" fillId="33" borderId="14" xfId="0" applyFont="1" applyFill="1" applyBorder="1" applyAlignment="1">
      <alignment/>
    </xf>
    <xf numFmtId="0" fontId="0" fillId="33" borderId="18" xfId="0" applyFont="1" applyFill="1" applyBorder="1" applyAlignment="1">
      <alignment/>
    </xf>
    <xf numFmtId="0" fontId="0" fillId="33" borderId="16" xfId="0" applyFont="1" applyFill="1" applyBorder="1" applyAlignment="1">
      <alignment/>
    </xf>
    <xf numFmtId="0" fontId="0" fillId="33" borderId="19" xfId="0" applyFont="1" applyFill="1" applyBorder="1" applyAlignment="1">
      <alignment/>
    </xf>
    <xf numFmtId="0" fontId="11" fillId="33" borderId="18" xfId="0" applyFont="1" applyFill="1" applyBorder="1" applyAlignment="1">
      <alignment horizontal="left"/>
    </xf>
    <xf numFmtId="0" fontId="11" fillId="33" borderId="16" xfId="0" applyFont="1" applyFill="1" applyBorder="1" applyAlignment="1">
      <alignment horizontal="left"/>
    </xf>
    <xf numFmtId="0" fontId="11" fillId="33" borderId="19" xfId="0" applyFont="1" applyFill="1" applyBorder="1" applyAlignment="1">
      <alignment horizontal="left"/>
    </xf>
    <xf numFmtId="0" fontId="0" fillId="33" borderId="0" xfId="0" applyFill="1" applyBorder="1" applyAlignment="1">
      <alignment horizontal="center" wrapText="1"/>
    </xf>
    <xf numFmtId="0" fontId="0" fillId="35" borderId="10" xfId="0" applyFont="1" applyFill="1" applyBorder="1" applyAlignment="1" applyProtection="1">
      <alignment vertical="top" wrapText="1"/>
      <protection locked="0"/>
    </xf>
    <xf numFmtId="0" fontId="0" fillId="35" borderId="10" xfId="0" applyFill="1" applyBorder="1" applyAlignment="1" applyProtection="1">
      <alignment vertical="top" wrapText="1"/>
      <protection locked="0"/>
    </xf>
    <xf numFmtId="8" fontId="0" fillId="35" borderId="21" xfId="0" applyNumberFormat="1" applyFill="1" applyBorder="1" applyAlignment="1" applyProtection="1">
      <alignment horizontal="center" vertical="top"/>
      <protection locked="0"/>
    </xf>
    <xf numFmtId="8" fontId="0" fillId="0" borderId="20" xfId="0" applyNumberFormat="1" applyBorder="1" applyAlignment="1" applyProtection="1">
      <alignment horizontal="center" vertical="top"/>
      <protection locked="0"/>
    </xf>
    <xf numFmtId="0" fontId="2" fillId="0" borderId="13" xfId="0" applyFont="1" applyBorder="1" applyAlignment="1" applyProtection="1">
      <alignment wrapText="1"/>
      <protection/>
    </xf>
    <xf numFmtId="0" fontId="2" fillId="0" borderId="0" xfId="0" applyFont="1" applyBorder="1" applyAlignment="1" applyProtection="1">
      <alignment wrapText="1"/>
      <protection/>
    </xf>
    <xf numFmtId="0" fontId="2" fillId="0" borderId="14" xfId="0" applyFont="1" applyBorder="1" applyAlignment="1" applyProtection="1">
      <alignment wrapText="1"/>
      <protection/>
    </xf>
    <xf numFmtId="0" fontId="0" fillId="35" borderId="21" xfId="0" applyFont="1" applyFill="1" applyBorder="1" applyAlignment="1" applyProtection="1">
      <alignment vertical="top" wrapText="1"/>
      <protection locked="0"/>
    </xf>
    <xf numFmtId="0" fontId="0" fillId="35" borderId="20" xfId="0" applyFont="1" applyFill="1" applyBorder="1" applyAlignment="1" applyProtection="1">
      <alignment vertical="top" wrapText="1"/>
      <protection locked="0"/>
    </xf>
    <xf numFmtId="8" fontId="0" fillId="35" borderId="20" xfId="0" applyNumberFormat="1" applyFill="1" applyBorder="1" applyAlignment="1" applyProtection="1">
      <alignment horizontal="center" vertical="top"/>
      <protection locked="0"/>
    </xf>
    <xf numFmtId="0" fontId="2" fillId="33" borderId="18" xfId="0" applyFont="1" applyFill="1" applyBorder="1" applyAlignment="1" applyProtection="1">
      <alignment vertical="center" wrapText="1"/>
      <protection/>
    </xf>
    <xf numFmtId="0" fontId="0" fillId="0" borderId="16" xfId="0" applyBorder="1" applyAlignment="1" applyProtection="1">
      <alignment vertical="center" wrapText="1"/>
      <protection/>
    </xf>
    <xf numFmtId="0" fontId="0" fillId="0" borderId="19" xfId="0" applyBorder="1" applyAlignment="1" applyProtection="1">
      <alignment vertical="center" wrapText="1"/>
      <protection/>
    </xf>
    <xf numFmtId="8" fontId="2" fillId="38" borderId="21" xfId="0" applyNumberFormat="1" applyFont="1" applyFill="1" applyBorder="1" applyAlignment="1" applyProtection="1">
      <alignment horizontal="right" vertical="top"/>
      <protection/>
    </xf>
    <xf numFmtId="8" fontId="2" fillId="38" borderId="20" xfId="0" applyNumberFormat="1" applyFont="1" applyFill="1" applyBorder="1" applyAlignment="1" applyProtection="1">
      <alignment horizontal="right" vertical="top"/>
      <protection/>
    </xf>
    <xf numFmtId="165" fontId="0" fillId="0" borderId="21" xfId="0" applyNumberFormat="1" applyFill="1" applyBorder="1" applyAlignment="1" applyProtection="1">
      <alignment wrapText="1"/>
      <protection locked="0"/>
    </xf>
    <xf numFmtId="165" fontId="0" fillId="0" borderId="20" xfId="0" applyNumberFormat="1" applyFill="1" applyBorder="1" applyAlignment="1" applyProtection="1">
      <alignment wrapText="1"/>
      <protection locked="0"/>
    </xf>
    <xf numFmtId="0" fontId="13" fillId="33" borderId="11" xfId="54" applyFont="1" applyFill="1" applyBorder="1" applyAlignment="1" applyProtection="1">
      <alignment horizontal="left" wrapText="1"/>
      <protection/>
    </xf>
    <xf numFmtId="0" fontId="13" fillId="0" borderId="12" xfId="54" applyFont="1" applyBorder="1" applyAlignment="1" applyProtection="1">
      <alignment horizontal="left" wrapText="1"/>
      <protection/>
    </xf>
    <xf numFmtId="0" fontId="13" fillId="0" borderId="15" xfId="54" applyFont="1" applyBorder="1" applyAlignment="1" applyProtection="1">
      <alignment horizontal="left" wrapText="1"/>
      <protection/>
    </xf>
    <xf numFmtId="0" fontId="0" fillId="33" borderId="13" xfId="0" applyFont="1" applyFill="1" applyBorder="1" applyAlignment="1" applyProtection="1">
      <alignment horizontal="right" wrapText="1"/>
      <protection/>
    </xf>
    <xf numFmtId="0" fontId="0" fillId="0" borderId="0" xfId="0" applyBorder="1" applyAlignment="1">
      <alignment wrapText="1"/>
    </xf>
    <xf numFmtId="0" fontId="0" fillId="0" borderId="14" xfId="0" applyBorder="1" applyAlignment="1">
      <alignment wrapText="1"/>
    </xf>
    <xf numFmtId="0" fontId="9" fillId="33" borderId="11" xfId="0" applyFont="1" applyFill="1" applyBorder="1" applyAlignment="1">
      <alignment wrapText="1"/>
    </xf>
    <xf numFmtId="0" fontId="9" fillId="33" borderId="12" xfId="0" applyFont="1" applyFill="1" applyBorder="1" applyAlignment="1">
      <alignment wrapText="1"/>
    </xf>
    <xf numFmtId="0" fontId="9" fillId="33" borderId="15" xfId="0" applyFont="1" applyFill="1" applyBorder="1" applyAlignment="1">
      <alignment wrapText="1"/>
    </xf>
    <xf numFmtId="0" fontId="0" fillId="33" borderId="13" xfId="0" applyFont="1" applyFill="1" applyBorder="1" applyAlignment="1">
      <alignment horizontal="right" wrapText="1"/>
    </xf>
    <xf numFmtId="0" fontId="0" fillId="33" borderId="0" xfId="0" applyFill="1" applyBorder="1" applyAlignment="1">
      <alignment horizontal="right" wrapText="1"/>
    </xf>
    <xf numFmtId="0" fontId="0" fillId="0" borderId="0" xfId="0" applyBorder="1" applyAlignment="1">
      <alignment horizontal="right" wrapText="1"/>
    </xf>
    <xf numFmtId="0" fontId="57" fillId="33" borderId="13" xfId="0" applyFont="1" applyFill="1" applyBorder="1" applyAlignment="1">
      <alignment horizontal="left"/>
    </xf>
    <xf numFmtId="0" fontId="57" fillId="33" borderId="0" xfId="0" applyFont="1" applyFill="1" applyBorder="1" applyAlignment="1">
      <alignment horizontal="left"/>
    </xf>
    <xf numFmtId="0" fontId="58" fillId="33" borderId="18" xfId="0" applyFont="1" applyFill="1" applyBorder="1" applyAlignment="1">
      <alignment horizontal="center"/>
    </xf>
    <xf numFmtId="0" fontId="58" fillId="33" borderId="16" xfId="0" applyFont="1" applyFill="1" applyBorder="1" applyAlignment="1">
      <alignment horizontal="center"/>
    </xf>
    <xf numFmtId="0" fontId="58" fillId="33" borderId="19" xfId="0" applyFont="1" applyFill="1" applyBorder="1" applyAlignment="1">
      <alignment horizontal="center"/>
    </xf>
    <xf numFmtId="38" fontId="0" fillId="0" borderId="21" xfId="0" applyNumberFormat="1" applyBorder="1" applyAlignment="1" applyProtection="1">
      <alignment horizontal="center" wrapText="1"/>
      <protection locked="0"/>
    </xf>
    <xf numFmtId="38" fontId="0" fillId="0" borderId="20" xfId="0" applyNumberFormat="1" applyBorder="1" applyAlignment="1" applyProtection="1">
      <alignment horizontal="center" wrapText="1"/>
      <protection locked="0"/>
    </xf>
    <xf numFmtId="0" fontId="0" fillId="0" borderId="21" xfId="0" applyFont="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10" xfId="0" applyFont="1" applyBorder="1" applyAlignment="1" applyProtection="1">
      <alignment wrapText="1"/>
      <protection locked="0"/>
    </xf>
    <xf numFmtId="0" fontId="0" fillId="0" borderId="10" xfId="0" applyBorder="1" applyAlignment="1" applyProtection="1">
      <alignment wrapText="1"/>
      <protection locked="0"/>
    </xf>
    <xf numFmtId="0" fontId="0" fillId="0" borderId="21" xfId="0" applyFont="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21" xfId="0" applyFont="1" applyBorder="1" applyAlignment="1" applyProtection="1">
      <alignment wrapText="1"/>
      <protection locked="0"/>
    </xf>
    <xf numFmtId="0" fontId="0" fillId="0" borderId="20" xfId="0" applyBorder="1" applyAlignment="1" applyProtection="1">
      <alignment wrapText="1"/>
      <protection locked="0"/>
    </xf>
    <xf numFmtId="0" fontId="0" fillId="33" borderId="13" xfId="0" applyFill="1" applyBorder="1" applyAlignment="1">
      <alignment wrapText="1"/>
    </xf>
    <xf numFmtId="0" fontId="0" fillId="33" borderId="0" xfId="0" applyFill="1" applyBorder="1" applyAlignment="1">
      <alignment wrapText="1"/>
    </xf>
    <xf numFmtId="0" fontId="0" fillId="33" borderId="14" xfId="0" applyFill="1" applyBorder="1" applyAlignment="1">
      <alignment wrapText="1"/>
    </xf>
    <xf numFmtId="0" fontId="11" fillId="33" borderId="13" xfId="0" applyFont="1" applyFill="1" applyBorder="1" applyAlignment="1">
      <alignment horizontal="left" wrapText="1"/>
    </xf>
    <xf numFmtId="0" fontId="11" fillId="33" borderId="0" xfId="0" applyFont="1" applyFill="1" applyBorder="1" applyAlignment="1">
      <alignment horizontal="left" wrapText="1"/>
    </xf>
    <xf numFmtId="0" fontId="11" fillId="33" borderId="14" xfId="0" applyFont="1" applyFill="1" applyBorder="1" applyAlignment="1">
      <alignment horizontal="left" wrapText="1"/>
    </xf>
    <xf numFmtId="0" fontId="0" fillId="33" borderId="0" xfId="0" applyFont="1" applyFill="1" applyBorder="1" applyAlignment="1">
      <alignment wrapText="1"/>
    </xf>
    <xf numFmtId="0" fontId="0" fillId="33" borderId="14" xfId="0" applyFont="1" applyFill="1" applyBorder="1" applyAlignment="1">
      <alignment wrapText="1"/>
    </xf>
    <xf numFmtId="0" fontId="0" fillId="0" borderId="21" xfId="0" applyBorder="1" applyAlignment="1" applyProtection="1">
      <alignment horizontal="left" wrapText="1"/>
      <protection locked="0"/>
    </xf>
    <xf numFmtId="0" fontId="0" fillId="0" borderId="21" xfId="0" applyBorder="1" applyAlignment="1" applyProtection="1">
      <alignment wrapText="1"/>
      <protection locked="0"/>
    </xf>
    <xf numFmtId="0" fontId="0" fillId="0" borderId="22" xfId="0"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2" xfId="0" applyBorder="1" applyAlignment="1" applyProtection="1">
      <alignment horizontal="left" wrapText="1"/>
      <protection locked="0"/>
    </xf>
    <xf numFmtId="0" fontId="3" fillId="33" borderId="12" xfId="54" applyFill="1" applyBorder="1" applyAlignment="1" applyProtection="1">
      <alignment horizontal="center"/>
      <protection/>
    </xf>
    <xf numFmtId="0" fontId="3" fillId="33" borderId="15" xfId="54" applyFill="1" applyBorder="1" applyAlignment="1" applyProtection="1">
      <alignment horizontal="center"/>
      <protection/>
    </xf>
    <xf numFmtId="0" fontId="0" fillId="0" borderId="21" xfId="0" applyFont="1" applyBorder="1" applyAlignment="1" applyProtection="1">
      <alignment horizontal="left" vertical="top" wrapText="1"/>
      <protection locked="0"/>
    </xf>
    <xf numFmtId="0" fontId="0" fillId="33" borderId="11" xfId="0" applyFont="1" applyFill="1" applyBorder="1" applyAlignment="1">
      <alignment wrapText="1"/>
    </xf>
    <xf numFmtId="0" fontId="0" fillId="33" borderId="12" xfId="0" applyFill="1" applyBorder="1" applyAlignment="1">
      <alignment wrapText="1"/>
    </xf>
    <xf numFmtId="0" fontId="0" fillId="33" borderId="15" xfId="0" applyFill="1" applyBorder="1" applyAlignment="1">
      <alignment wrapText="1"/>
    </xf>
    <xf numFmtId="0" fontId="0" fillId="33" borderId="16" xfId="0" applyFill="1" applyBorder="1" applyAlignment="1">
      <alignment wrapText="1"/>
    </xf>
    <xf numFmtId="0" fontId="2" fillId="33" borderId="0" xfId="0" applyFont="1" applyFill="1" applyAlignment="1">
      <alignment wrapText="1"/>
    </xf>
    <xf numFmtId="177" fontId="0" fillId="0" borderId="11" xfId="0" applyNumberFormat="1" applyBorder="1" applyAlignment="1" applyProtection="1">
      <alignment horizontal="center"/>
      <protection locked="0"/>
    </xf>
    <xf numFmtId="177" fontId="0" fillId="0" borderId="15" xfId="0" applyNumberFormat="1" applyBorder="1" applyAlignment="1" applyProtection="1">
      <alignment horizontal="center"/>
      <protection locked="0"/>
    </xf>
    <xf numFmtId="177" fontId="0" fillId="0" borderId="18" xfId="0" applyNumberFormat="1" applyBorder="1" applyAlignment="1" applyProtection="1">
      <alignment horizontal="center"/>
      <protection locked="0"/>
    </xf>
    <xf numFmtId="177" fontId="0" fillId="0" borderId="19" xfId="0" applyNumberFormat="1" applyBorder="1" applyAlignment="1" applyProtection="1">
      <alignment horizontal="center"/>
      <protection locked="0"/>
    </xf>
    <xf numFmtId="0" fontId="0" fillId="33" borderId="18" xfId="0" applyFont="1" applyFill="1" applyBorder="1" applyAlignment="1">
      <alignment wrapText="1"/>
    </xf>
    <xf numFmtId="0" fontId="0" fillId="0" borderId="16" xfId="0" applyBorder="1" applyAlignment="1">
      <alignment wrapText="1"/>
    </xf>
    <xf numFmtId="0" fontId="0" fillId="33" borderId="13" xfId="0" applyFont="1" applyFill="1" applyBorder="1" applyAlignment="1">
      <alignment wrapText="1"/>
    </xf>
    <xf numFmtId="8" fontId="0" fillId="38" borderId="21" xfId="0" applyNumberFormat="1" applyFont="1" applyFill="1" applyBorder="1" applyAlignment="1">
      <alignment horizontal="right" vertical="top"/>
    </xf>
    <xf numFmtId="8" fontId="0" fillId="38" borderId="20" xfId="0" applyNumberFormat="1" applyFont="1" applyFill="1" applyBorder="1" applyAlignment="1">
      <alignment horizontal="right" vertical="top"/>
    </xf>
    <xf numFmtId="0" fontId="0" fillId="33" borderId="12" xfId="0" applyFill="1" applyBorder="1" applyAlignment="1">
      <alignment horizontal="right" wrapText="1"/>
    </xf>
    <xf numFmtId="0" fontId="0" fillId="0" borderId="12" xfId="0" applyBorder="1" applyAlignment="1">
      <alignment horizontal="right" wrapText="1"/>
    </xf>
    <xf numFmtId="0" fontId="0" fillId="0" borderId="15" xfId="0" applyBorder="1" applyAlignment="1">
      <alignment horizontal="right" wrapText="1"/>
    </xf>
    <xf numFmtId="0" fontId="0" fillId="33" borderId="10" xfId="0" applyFont="1" applyFill="1" applyBorder="1" applyAlignment="1">
      <alignment horizontal="center" wrapText="1"/>
    </xf>
    <xf numFmtId="0" fontId="0" fillId="0" borderId="10" xfId="0" applyBorder="1" applyAlignment="1">
      <alignment horizontal="center" wrapText="1"/>
    </xf>
    <xf numFmtId="0" fontId="11" fillId="33" borderId="13" xfId="0" applyFont="1" applyFill="1" applyBorder="1" applyAlignment="1">
      <alignment wrapText="1"/>
    </xf>
    <xf numFmtId="0" fontId="11" fillId="33" borderId="0" xfId="0" applyFont="1" applyFill="1" applyBorder="1" applyAlignment="1">
      <alignment wrapText="1"/>
    </xf>
    <xf numFmtId="0" fontId="11" fillId="33" borderId="14" xfId="0" applyFont="1" applyFill="1" applyBorder="1" applyAlignment="1">
      <alignment wrapText="1"/>
    </xf>
    <xf numFmtId="49" fontId="12" fillId="39" borderId="21" xfId="0" applyNumberFormat="1" applyFont="1" applyFill="1" applyBorder="1" applyAlignment="1" applyProtection="1">
      <alignment vertical="center" wrapText="1"/>
      <protection locked="0"/>
    </xf>
    <xf numFmtId="49" fontId="12" fillId="39" borderId="22" xfId="0" applyNumberFormat="1" applyFont="1" applyFill="1" applyBorder="1" applyAlignment="1" applyProtection="1">
      <alignment vertical="center" wrapText="1"/>
      <protection locked="0"/>
    </xf>
    <xf numFmtId="49" fontId="12" fillId="39" borderId="20" xfId="0" applyNumberFormat="1" applyFont="1" applyFill="1" applyBorder="1" applyAlignment="1" applyProtection="1">
      <alignment vertical="center" wrapText="1"/>
      <protection locked="0"/>
    </xf>
    <xf numFmtId="177" fontId="2" fillId="39" borderId="21" xfId="0" applyNumberFormat="1" applyFont="1" applyFill="1" applyBorder="1" applyAlignment="1" applyProtection="1">
      <alignment horizontal="center" vertical="center" wrapText="1"/>
      <protection locked="0"/>
    </xf>
    <xf numFmtId="177" fontId="2" fillId="39" borderId="20" xfId="0" applyNumberFormat="1" applyFont="1" applyFill="1" applyBorder="1" applyAlignment="1" applyProtection="1">
      <alignment horizontal="center" vertical="center" wrapText="1"/>
      <protection locked="0"/>
    </xf>
    <xf numFmtId="177" fontId="2" fillId="35" borderId="21" xfId="0" applyNumberFormat="1" applyFont="1" applyFill="1" applyBorder="1" applyAlignment="1" applyProtection="1">
      <alignment horizontal="center" vertical="center" wrapText="1"/>
      <protection locked="0"/>
    </xf>
    <xf numFmtId="177" fontId="2" fillId="0" borderId="20" xfId="0" applyNumberFormat="1" applyFont="1" applyBorder="1" applyAlignment="1" applyProtection="1">
      <alignment horizontal="center" vertical="center" wrapText="1"/>
      <protection locked="0"/>
    </xf>
    <xf numFmtId="178" fontId="2" fillId="39" borderId="21" xfId="0" applyNumberFormat="1" applyFont="1" applyFill="1" applyBorder="1" applyAlignment="1" applyProtection="1">
      <alignment horizontal="center" vertical="center" wrapText="1"/>
      <protection locked="0"/>
    </xf>
    <xf numFmtId="178" fontId="2" fillId="39" borderId="20" xfId="0" applyNumberFormat="1" applyFont="1" applyFill="1" applyBorder="1" applyAlignment="1" applyProtection="1">
      <alignment horizontal="center" vertical="center" wrapText="1"/>
      <protection locked="0"/>
    </xf>
    <xf numFmtId="0" fontId="2" fillId="39" borderId="11" xfId="0" applyFont="1" applyFill="1" applyBorder="1" applyAlignment="1" applyProtection="1">
      <alignment horizontal="center" vertical="center" wrapText="1"/>
      <protection locked="0"/>
    </xf>
    <xf numFmtId="0" fontId="2" fillId="39" borderId="12" xfId="0" applyFont="1" applyFill="1" applyBorder="1" applyAlignment="1" applyProtection="1">
      <alignment horizontal="center" vertical="center" wrapText="1"/>
      <protection locked="0"/>
    </xf>
    <xf numFmtId="0" fontId="2" fillId="39" borderId="15" xfId="0" applyFont="1" applyFill="1" applyBorder="1" applyAlignment="1" applyProtection="1">
      <alignment horizontal="center" vertical="center" wrapText="1"/>
      <protection locked="0"/>
    </xf>
    <xf numFmtId="0" fontId="5" fillId="34" borderId="22" xfId="0" applyFont="1" applyFill="1" applyBorder="1" applyAlignment="1">
      <alignment/>
    </xf>
    <xf numFmtId="49" fontId="12" fillId="0" borderId="21" xfId="0" applyNumberFormat="1" applyFont="1" applyFill="1" applyBorder="1" applyAlignment="1" applyProtection="1">
      <alignment vertical="center" wrapText="1"/>
      <protection locked="0"/>
    </xf>
    <xf numFmtId="49" fontId="2" fillId="0" borderId="22" xfId="0" applyNumberFormat="1" applyFont="1" applyFill="1" applyBorder="1" applyAlignment="1" applyProtection="1">
      <alignment vertical="center" wrapText="1"/>
      <protection locked="0"/>
    </xf>
    <xf numFmtId="49" fontId="2" fillId="0" borderId="20" xfId="0" applyNumberFormat="1" applyFont="1" applyFill="1" applyBorder="1" applyAlignment="1" applyProtection="1">
      <alignment vertical="center" wrapText="1"/>
      <protection locked="0"/>
    </xf>
    <xf numFmtId="49" fontId="2" fillId="39" borderId="22" xfId="0" applyNumberFormat="1" applyFont="1" applyFill="1" applyBorder="1" applyAlignment="1" applyProtection="1">
      <alignment vertical="center" wrapText="1"/>
      <protection locked="0"/>
    </xf>
    <xf numFmtId="49" fontId="2" fillId="39" borderId="20" xfId="0" applyNumberFormat="1" applyFont="1" applyFill="1" applyBorder="1" applyAlignment="1" applyProtection="1">
      <alignment vertical="center" wrapText="1"/>
      <protection locked="0"/>
    </xf>
    <xf numFmtId="178" fontId="2" fillId="35" borderId="21" xfId="0" applyNumberFormat="1" applyFont="1" applyFill="1" applyBorder="1" applyAlignment="1" applyProtection="1">
      <alignment horizontal="center" vertical="center" wrapText="1"/>
      <protection locked="0"/>
    </xf>
    <xf numFmtId="178" fontId="2" fillId="0" borderId="20" xfId="0" applyNumberFormat="1" applyFont="1" applyBorder="1" applyAlignment="1" applyProtection="1">
      <alignment horizontal="center" vertical="center" wrapText="1"/>
      <protection locked="0"/>
    </xf>
    <xf numFmtId="177" fontId="2" fillId="39" borderId="11" xfId="0" applyNumberFormat="1" applyFont="1" applyFill="1" applyBorder="1" applyAlignment="1" applyProtection="1">
      <alignment horizontal="center" vertical="center" wrapText="1"/>
      <protection locked="0"/>
    </xf>
    <xf numFmtId="177" fontId="2" fillId="39" borderId="15" xfId="0" applyNumberFormat="1" applyFont="1" applyFill="1" applyBorder="1" applyAlignment="1" applyProtection="1">
      <alignment horizontal="center" vertical="center" wrapText="1"/>
      <protection locked="0"/>
    </xf>
    <xf numFmtId="178" fontId="2" fillId="39" borderId="11" xfId="0" applyNumberFormat="1" applyFont="1" applyFill="1" applyBorder="1" applyAlignment="1" applyProtection="1">
      <alignment horizontal="center" vertical="center" wrapText="1"/>
      <protection locked="0"/>
    </xf>
    <xf numFmtId="178" fontId="2" fillId="39" borderId="15" xfId="0" applyNumberFormat="1" applyFont="1" applyFill="1" applyBorder="1" applyAlignment="1" applyProtection="1">
      <alignment horizontal="center" vertical="center" wrapText="1"/>
      <protection locked="0"/>
    </xf>
    <xf numFmtId="0" fontId="6" fillId="33" borderId="13" xfId="0" applyFont="1" applyFill="1" applyBorder="1" applyAlignment="1">
      <alignment wrapText="1"/>
    </xf>
    <xf numFmtId="0" fontId="57" fillId="33" borderId="0" xfId="0" applyFont="1" applyFill="1" applyBorder="1" applyAlignment="1">
      <alignment horizontal="right"/>
    </xf>
    <xf numFmtId="0" fontId="57" fillId="33" borderId="14" xfId="0" applyFont="1" applyFill="1" applyBorder="1" applyAlignment="1">
      <alignment horizontal="right"/>
    </xf>
    <xf numFmtId="0" fontId="7" fillId="0" borderId="0" xfId="0" applyFont="1" applyAlignment="1">
      <alignment horizontal="center"/>
    </xf>
    <xf numFmtId="0" fontId="1" fillId="33" borderId="21" xfId="0" applyFont="1" applyFill="1" applyBorder="1" applyAlignment="1">
      <alignment horizontal="center" wrapText="1"/>
    </xf>
    <xf numFmtId="0" fontId="1" fillId="33" borderId="22" xfId="0" applyFont="1" applyFill="1" applyBorder="1" applyAlignment="1">
      <alignment horizontal="center" wrapText="1"/>
    </xf>
    <xf numFmtId="0" fontId="1" fillId="33" borderId="20" xfId="0" applyFont="1" applyFill="1" applyBorder="1" applyAlignment="1">
      <alignment horizontal="center" wrapText="1"/>
    </xf>
    <xf numFmtId="0" fontId="2" fillId="35" borderId="21" xfId="0" applyFont="1" applyFill="1" applyBorder="1" applyAlignment="1" applyProtection="1">
      <alignment horizontal="center" vertical="center" wrapText="1"/>
      <protection locked="0"/>
    </xf>
    <xf numFmtId="0" fontId="2" fillId="35" borderId="22" xfId="0" applyFont="1" applyFill="1" applyBorder="1" applyAlignment="1" applyProtection="1">
      <alignment horizontal="center" vertical="center" wrapText="1"/>
      <protection locked="0"/>
    </xf>
    <xf numFmtId="0" fontId="2" fillId="35" borderId="20" xfId="0" applyFont="1" applyFill="1" applyBorder="1" applyAlignment="1" applyProtection="1">
      <alignment horizontal="center" vertical="center" wrapText="1"/>
      <protection locked="0"/>
    </xf>
    <xf numFmtId="0" fontId="0" fillId="33" borderId="21" xfId="0" applyFont="1" applyFill="1" applyBorder="1" applyAlignment="1">
      <alignment horizontal="center"/>
    </xf>
    <xf numFmtId="0" fontId="0" fillId="33" borderId="22" xfId="0" applyFont="1" applyFill="1" applyBorder="1" applyAlignment="1">
      <alignment horizontal="center"/>
    </xf>
    <xf numFmtId="0" fontId="0" fillId="33" borderId="20" xfId="0" applyFont="1" applyFill="1" applyBorder="1" applyAlignment="1">
      <alignment horizontal="center"/>
    </xf>
    <xf numFmtId="0" fontId="0" fillId="33" borderId="21" xfId="0" applyFont="1" applyFill="1" applyBorder="1" applyAlignment="1">
      <alignment horizontal="center" wrapText="1"/>
    </xf>
    <xf numFmtId="0" fontId="0" fillId="33" borderId="20" xfId="0" applyFont="1" applyFill="1" applyBorder="1" applyAlignment="1">
      <alignment horizontal="center" wrapText="1"/>
    </xf>
    <xf numFmtId="177" fontId="2" fillId="35" borderId="20" xfId="0" applyNumberFormat="1" applyFont="1" applyFill="1" applyBorder="1" applyAlignment="1" applyProtection="1">
      <alignment horizontal="center" vertical="center" wrapText="1"/>
      <protection locked="0"/>
    </xf>
    <xf numFmtId="0" fontId="57" fillId="33" borderId="18" xfId="0" applyFont="1" applyFill="1" applyBorder="1" applyAlignment="1">
      <alignment horizontal="center"/>
    </xf>
    <xf numFmtId="0" fontId="57" fillId="33" borderId="16" xfId="0" applyFont="1" applyFill="1" applyBorder="1" applyAlignment="1">
      <alignment horizontal="center"/>
    </xf>
    <xf numFmtId="0" fontId="57" fillId="33" borderId="19" xfId="0" applyFont="1" applyFill="1" applyBorder="1" applyAlignment="1">
      <alignment horizontal="center"/>
    </xf>
    <xf numFmtId="0" fontId="0" fillId="37" borderId="0" xfId="0" applyFont="1" applyFill="1" applyAlignment="1">
      <alignment/>
    </xf>
    <xf numFmtId="0" fontId="0" fillId="37" borderId="0" xfId="0" applyFill="1" applyAlignment="1">
      <alignment/>
    </xf>
    <xf numFmtId="177" fontId="0" fillId="0" borderId="0" xfId="0" applyNumberFormat="1" applyFont="1" applyAlignment="1" applyProtection="1">
      <alignment horizontal="center"/>
      <protection locked="0"/>
    </xf>
    <xf numFmtId="0" fontId="2" fillId="33" borderId="13" xfId="0" applyFont="1" applyFill="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3" fillId="33" borderId="13" xfId="54" applyFill="1" applyBorder="1" applyAlignment="1" applyProtection="1">
      <alignment horizontal="center"/>
      <protection/>
    </xf>
    <xf numFmtId="0" fontId="3" fillId="33" borderId="14" xfId="54" applyFill="1" applyBorder="1" applyAlignment="1" applyProtection="1">
      <alignment horizontal="center"/>
      <protection/>
    </xf>
    <xf numFmtId="178" fontId="2" fillId="35" borderId="20" xfId="0" applyNumberFormat="1" applyFont="1" applyFill="1" applyBorder="1" applyAlignment="1" applyProtection="1">
      <alignment horizontal="center" vertical="center" wrapText="1"/>
      <protection locked="0"/>
    </xf>
    <xf numFmtId="0" fontId="2" fillId="39" borderId="21" xfId="0" applyFont="1" applyFill="1" applyBorder="1" applyAlignment="1" applyProtection="1">
      <alignment horizontal="center" vertical="center" wrapText="1"/>
      <protection locked="0"/>
    </xf>
    <xf numFmtId="0" fontId="2" fillId="39" borderId="22" xfId="0" applyFont="1" applyFill="1" applyBorder="1" applyAlignment="1" applyProtection="1">
      <alignment horizontal="center" vertical="center" wrapText="1"/>
      <protection locked="0"/>
    </xf>
    <xf numFmtId="0" fontId="2" fillId="39" borderId="20" xfId="0" applyFont="1" applyFill="1" applyBorder="1" applyAlignment="1" applyProtection="1">
      <alignment horizontal="center" vertical="center" wrapText="1"/>
      <protection locked="0"/>
    </xf>
    <xf numFmtId="165" fontId="2" fillId="35" borderId="21" xfId="0" applyNumberFormat="1" applyFont="1" applyFill="1" applyBorder="1" applyAlignment="1" applyProtection="1">
      <alignment horizontal="center" vertical="center" wrapText="1"/>
      <protection locked="0"/>
    </xf>
    <xf numFmtId="165" fontId="2" fillId="35" borderId="22" xfId="0" applyNumberFormat="1" applyFont="1" applyFill="1" applyBorder="1" applyAlignment="1" applyProtection="1">
      <alignment horizontal="center" vertical="center" wrapText="1"/>
      <protection locked="0"/>
    </xf>
    <xf numFmtId="165" fontId="2" fillId="35" borderId="20" xfId="0" applyNumberFormat="1" applyFont="1" applyFill="1" applyBorder="1" applyAlignment="1" applyProtection="1">
      <alignment horizontal="center" vertical="center" wrapText="1"/>
      <protection locked="0"/>
    </xf>
    <xf numFmtId="49" fontId="12" fillId="0" borderId="22" xfId="0" applyNumberFormat="1" applyFont="1" applyFill="1" applyBorder="1" applyAlignment="1" applyProtection="1">
      <alignment vertical="center" wrapText="1"/>
      <protection locked="0"/>
    </xf>
    <xf numFmtId="49" fontId="12" fillId="0" borderId="20" xfId="0" applyNumberFormat="1" applyFont="1" applyFill="1" applyBorder="1" applyAlignment="1" applyProtection="1">
      <alignment vertical="center" wrapText="1"/>
      <protection locked="0"/>
    </xf>
    <xf numFmtId="49" fontId="12" fillId="39" borderId="11" xfId="0" applyNumberFormat="1" applyFont="1" applyFill="1" applyBorder="1" applyAlignment="1" applyProtection="1">
      <alignment vertical="center" wrapText="1"/>
      <protection locked="0"/>
    </xf>
    <xf numFmtId="49" fontId="12" fillId="39" borderId="12" xfId="0" applyNumberFormat="1" applyFont="1" applyFill="1" applyBorder="1" applyAlignment="1" applyProtection="1">
      <alignment vertical="center" wrapText="1"/>
      <protection locked="0"/>
    </xf>
    <xf numFmtId="49" fontId="12" fillId="39" borderId="15" xfId="0" applyNumberFormat="1" applyFont="1" applyFill="1" applyBorder="1" applyAlignment="1" applyProtection="1">
      <alignment vertical="center" wrapText="1"/>
      <protection locked="0"/>
    </xf>
    <xf numFmtId="0" fontId="5" fillId="34"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4" xfId="0" applyFont="1" applyFill="1" applyBorder="1" applyAlignment="1">
      <alignment/>
    </xf>
    <xf numFmtId="0" fontId="2" fillId="33" borderId="0" xfId="0" applyFont="1" applyFill="1" applyBorder="1" applyAlignment="1">
      <alignment wrapText="1"/>
    </xf>
    <xf numFmtId="0" fontId="2" fillId="33" borderId="14" xfId="0" applyFont="1" applyFill="1" applyBorder="1" applyAlignment="1">
      <alignment wrapText="1"/>
    </xf>
    <xf numFmtId="0" fontId="57" fillId="33" borderId="11" xfId="0" applyFont="1" applyFill="1" applyBorder="1" applyAlignment="1" applyProtection="1">
      <alignment/>
      <protection/>
    </xf>
    <xf numFmtId="0" fontId="57" fillId="33" borderId="12" xfId="0" applyFont="1" applyFill="1" applyBorder="1" applyAlignment="1" applyProtection="1">
      <alignment/>
      <protection/>
    </xf>
    <xf numFmtId="0" fontId="0" fillId="33" borderId="0" xfId="0" applyFont="1" applyFill="1" applyBorder="1" applyAlignment="1">
      <alignment/>
    </xf>
    <xf numFmtId="0" fontId="0" fillId="33" borderId="14" xfId="0" applyFont="1" applyFill="1" applyBorder="1" applyAlignment="1">
      <alignment/>
    </xf>
    <xf numFmtId="0" fontId="2" fillId="37" borderId="13" xfId="0" applyFont="1" applyFill="1" applyBorder="1" applyAlignment="1">
      <alignment horizontal="center" vertical="center"/>
    </xf>
    <xf numFmtId="0" fontId="2" fillId="37" borderId="0" xfId="0" applyFont="1" applyFill="1" applyBorder="1" applyAlignment="1">
      <alignment horizontal="center" vertical="center"/>
    </xf>
    <xf numFmtId="0" fontId="2" fillId="37" borderId="14" xfId="0" applyFont="1" applyFill="1" applyBorder="1" applyAlignment="1">
      <alignment horizontal="center" vertical="center"/>
    </xf>
    <xf numFmtId="0" fontId="15" fillId="36" borderId="18" xfId="0" applyFont="1" applyFill="1" applyBorder="1" applyAlignment="1">
      <alignment horizontal="center" vertical="center"/>
    </xf>
    <xf numFmtId="0" fontId="15" fillId="36" borderId="20" xfId="0" applyFont="1" applyFill="1" applyBorder="1" applyAlignment="1">
      <alignment horizontal="center" vertical="center"/>
    </xf>
    <xf numFmtId="0" fontId="56" fillId="37" borderId="18" xfId="0" applyFont="1" applyFill="1" applyBorder="1" applyAlignment="1">
      <alignment horizontal="left" vertical="center" wrapText="1"/>
    </xf>
    <xf numFmtId="0" fontId="56" fillId="37" borderId="16" xfId="0" applyFont="1" applyFill="1" applyBorder="1" applyAlignment="1">
      <alignment horizontal="left" vertical="center" wrapText="1"/>
    </xf>
    <xf numFmtId="0" fontId="56" fillId="37" borderId="19" xfId="0" applyFont="1" applyFill="1" applyBorder="1" applyAlignment="1">
      <alignment horizontal="left" vertical="center" wrapText="1"/>
    </xf>
    <xf numFmtId="0" fontId="5" fillId="34" borderId="22" xfId="0" applyFont="1" applyFill="1" applyBorder="1" applyAlignment="1" applyProtection="1">
      <alignment/>
      <protection/>
    </xf>
    <xf numFmtId="0" fontId="2" fillId="0" borderId="18" xfId="0" applyFont="1" applyBorder="1" applyAlignment="1" applyProtection="1">
      <alignment/>
      <protection/>
    </xf>
    <xf numFmtId="0" fontId="2" fillId="0" borderId="16" xfId="0" applyFont="1" applyBorder="1" applyAlignment="1" applyProtection="1">
      <alignment/>
      <protection/>
    </xf>
    <xf numFmtId="0" fontId="2" fillId="0" borderId="19" xfId="0" applyFont="1" applyBorder="1" applyAlignment="1" applyProtection="1">
      <alignment/>
      <protection/>
    </xf>
    <xf numFmtId="180" fontId="15" fillId="36" borderId="11" xfId="0" applyNumberFormat="1" applyFont="1" applyFill="1" applyBorder="1" applyAlignment="1" applyProtection="1">
      <alignment wrapText="1"/>
      <protection/>
    </xf>
    <xf numFmtId="180" fontId="15" fillId="36" borderId="15" xfId="0" applyNumberFormat="1" applyFont="1" applyFill="1" applyBorder="1" applyAlignment="1" applyProtection="1">
      <alignment wrapText="1"/>
      <protection/>
    </xf>
    <xf numFmtId="180" fontId="15" fillId="36" borderId="18" xfId="0" applyNumberFormat="1" applyFont="1" applyFill="1" applyBorder="1" applyAlignment="1" applyProtection="1">
      <alignment wrapText="1"/>
      <protection/>
    </xf>
    <xf numFmtId="180" fontId="15" fillId="36" borderId="19" xfId="0" applyNumberFormat="1" applyFont="1" applyFill="1" applyBorder="1" applyAlignment="1" applyProtection="1">
      <alignment wrapText="1"/>
      <protection/>
    </xf>
    <xf numFmtId="0" fontId="11" fillId="33" borderId="11" xfId="0" applyFont="1" applyFill="1" applyBorder="1" applyAlignment="1" applyProtection="1">
      <alignment vertical="center" wrapText="1"/>
      <protection/>
    </xf>
    <xf numFmtId="0" fontId="11" fillId="33" borderId="12" xfId="0" applyFont="1" applyFill="1" applyBorder="1" applyAlignment="1" applyProtection="1">
      <alignment vertical="center" wrapText="1"/>
      <protection/>
    </xf>
    <xf numFmtId="0" fontId="11" fillId="33" borderId="15" xfId="0" applyFont="1" applyFill="1" applyBorder="1" applyAlignment="1" applyProtection="1">
      <alignment vertical="center" wrapText="1"/>
      <protection/>
    </xf>
    <xf numFmtId="0" fontId="3" fillId="37" borderId="13" xfId="54" applyFill="1" applyBorder="1" applyAlignment="1" applyProtection="1">
      <alignment/>
      <protection/>
    </xf>
    <xf numFmtId="0" fontId="0" fillId="37" borderId="0" xfId="0" applyFill="1" applyBorder="1" applyAlignment="1">
      <alignment/>
    </xf>
    <xf numFmtId="0" fontId="0" fillId="37" borderId="14" xfId="0" applyFill="1" applyBorder="1" applyAlignment="1">
      <alignment/>
    </xf>
    <xf numFmtId="0" fontId="11" fillId="37" borderId="13" xfId="0" applyFont="1" applyFill="1" applyBorder="1" applyAlignment="1">
      <alignment wrapText="1"/>
    </xf>
    <xf numFmtId="0" fontId="11" fillId="37" borderId="0" xfId="0" applyFont="1" applyFill="1" applyBorder="1" applyAlignment="1">
      <alignment wrapText="1"/>
    </xf>
    <xf numFmtId="0" fontId="11" fillId="37" borderId="14" xfId="0" applyFont="1" applyFill="1" applyBorder="1" applyAlignment="1">
      <alignment wrapText="1"/>
    </xf>
    <xf numFmtId="0" fontId="11" fillId="37" borderId="13" xfId="0" applyFont="1" applyFill="1" applyBorder="1" applyAlignment="1">
      <alignment horizontal="left" wrapText="1"/>
    </xf>
    <xf numFmtId="0" fontId="11" fillId="37" borderId="0" xfId="0" applyFont="1" applyFill="1" applyBorder="1" applyAlignment="1">
      <alignment horizontal="left" wrapText="1"/>
    </xf>
    <xf numFmtId="0" fontId="11" fillId="37" borderId="14" xfId="0" applyFont="1" applyFill="1" applyBorder="1" applyAlignment="1">
      <alignment horizontal="left" wrapText="1"/>
    </xf>
    <xf numFmtId="0" fontId="0" fillId="37" borderId="13" xfId="0" applyFont="1" applyFill="1" applyBorder="1" applyAlignment="1">
      <alignment wrapText="1"/>
    </xf>
    <xf numFmtId="0" fontId="0" fillId="37" borderId="0" xfId="0" applyFill="1" applyBorder="1" applyAlignment="1">
      <alignment wrapText="1"/>
    </xf>
    <xf numFmtId="0" fontId="0" fillId="37" borderId="14" xfId="0" applyFill="1" applyBorder="1" applyAlignment="1">
      <alignment wrapText="1"/>
    </xf>
    <xf numFmtId="179" fontId="0" fillId="36" borderId="21" xfId="0" applyNumberFormat="1" applyFont="1" applyFill="1" applyBorder="1" applyAlignment="1">
      <alignment horizontal="center"/>
    </xf>
    <xf numFmtId="0" fontId="0" fillId="36" borderId="20" xfId="0" applyFont="1" applyFill="1" applyBorder="1" applyAlignment="1">
      <alignment horizontal="center"/>
    </xf>
    <xf numFmtId="0" fontId="56" fillId="33" borderId="18" xfId="0" applyFont="1" applyFill="1" applyBorder="1" applyAlignment="1">
      <alignment horizontal="center"/>
    </xf>
    <xf numFmtId="0" fontId="56" fillId="33" borderId="16" xfId="0" applyFont="1" applyFill="1" applyBorder="1" applyAlignment="1">
      <alignment horizontal="center"/>
    </xf>
    <xf numFmtId="0" fontId="56" fillId="33" borderId="19" xfId="0" applyFont="1" applyFill="1" applyBorder="1" applyAlignment="1">
      <alignment horizontal="center"/>
    </xf>
    <xf numFmtId="0" fontId="57" fillId="33" borderId="13" xfId="0" applyFont="1" applyFill="1" applyBorder="1" applyAlignment="1" applyProtection="1">
      <alignment horizontal="center"/>
      <protection/>
    </xf>
    <xf numFmtId="0" fontId="57" fillId="33" borderId="0" xfId="0" applyFont="1" applyFill="1" applyBorder="1" applyAlignment="1" applyProtection="1">
      <alignment horizontal="center"/>
      <protection/>
    </xf>
    <xf numFmtId="0" fontId="57" fillId="33" borderId="14" xfId="0" applyFont="1" applyFill="1" applyBorder="1" applyAlignment="1" applyProtection="1">
      <alignment horizontal="center"/>
      <protection/>
    </xf>
    <xf numFmtId="180" fontId="0" fillId="0" borderId="11" xfId="0" applyNumberFormat="1" applyBorder="1" applyAlignment="1" applyProtection="1">
      <alignment/>
      <protection locked="0"/>
    </xf>
    <xf numFmtId="180" fontId="0" fillId="0" borderId="15" xfId="0" applyNumberFormat="1" applyBorder="1" applyAlignment="1" applyProtection="1">
      <alignment/>
      <protection locked="0"/>
    </xf>
    <xf numFmtId="180" fontId="0" fillId="0" borderId="18" xfId="0" applyNumberFormat="1" applyBorder="1" applyAlignment="1" applyProtection="1">
      <alignment/>
      <protection locked="0"/>
    </xf>
    <xf numFmtId="180" fontId="0" fillId="0" borderId="19" xfId="0" applyNumberFormat="1" applyBorder="1" applyAlignment="1" applyProtection="1">
      <alignment/>
      <protection locked="0"/>
    </xf>
    <xf numFmtId="38" fontId="15" fillId="36" borderId="21" xfId="0" applyNumberFormat="1" applyFont="1" applyFill="1" applyBorder="1" applyAlignment="1">
      <alignment horizontal="center" vertical="center"/>
    </xf>
    <xf numFmtId="0" fontId="2" fillId="37" borderId="13" xfId="0" applyFont="1" applyFill="1" applyBorder="1" applyAlignment="1">
      <alignment horizontal="left" vertical="center"/>
    </xf>
    <xf numFmtId="0" fontId="2" fillId="37" borderId="0" xfId="0" applyFont="1" applyFill="1" applyBorder="1" applyAlignment="1">
      <alignment horizontal="left" vertical="center"/>
    </xf>
    <xf numFmtId="0" fontId="2" fillId="37" borderId="14" xfId="0" applyFont="1" applyFill="1" applyBorder="1" applyAlignment="1">
      <alignment horizontal="left" vertical="center"/>
    </xf>
    <xf numFmtId="0" fontId="11" fillId="37" borderId="13" xfId="0" applyFont="1" applyFill="1" applyBorder="1" applyAlignment="1">
      <alignment/>
    </xf>
    <xf numFmtId="0" fontId="11" fillId="37" borderId="0" xfId="0" applyFont="1" applyFill="1" applyBorder="1" applyAlignment="1">
      <alignment/>
    </xf>
    <xf numFmtId="0" fontId="11" fillId="33" borderId="13" xfId="0" applyFont="1" applyFill="1" applyBorder="1" applyAlignment="1">
      <alignment/>
    </xf>
    <xf numFmtId="0" fontId="11" fillId="33" borderId="0" xfId="0" applyFont="1" applyFill="1" applyBorder="1" applyAlignment="1">
      <alignment/>
    </xf>
    <xf numFmtId="0" fontId="11" fillId="33" borderId="14" xfId="0" applyFont="1" applyFill="1" applyBorder="1" applyAlignment="1">
      <alignment/>
    </xf>
    <xf numFmtId="165" fontId="0" fillId="0" borderId="21" xfId="0" applyNumberFormat="1" applyBorder="1" applyAlignment="1" applyProtection="1">
      <alignment horizontal="left" wrapText="1"/>
      <protection locked="0"/>
    </xf>
    <xf numFmtId="165" fontId="0" fillId="0" borderId="22" xfId="0" applyNumberFormat="1" applyBorder="1" applyAlignment="1" applyProtection="1">
      <alignment horizontal="left" wrapText="1"/>
      <protection locked="0"/>
    </xf>
    <xf numFmtId="165" fontId="0" fillId="0" borderId="20" xfId="0" applyNumberFormat="1" applyBorder="1" applyAlignment="1" applyProtection="1">
      <alignment horizontal="left" wrapText="1"/>
      <protection locked="0"/>
    </xf>
    <xf numFmtId="0" fontId="0" fillId="0" borderId="16" xfId="0" applyFont="1" applyBorder="1" applyAlignment="1" applyProtection="1">
      <alignment wrapText="1"/>
      <protection locked="0"/>
    </xf>
    <xf numFmtId="0" fontId="0" fillId="0" borderId="16" xfId="0" applyBorder="1" applyAlignment="1" applyProtection="1">
      <alignment wrapText="1"/>
      <protection locked="0"/>
    </xf>
    <xf numFmtId="0" fontId="0" fillId="38" borderId="21" xfId="0" applyFill="1" applyBorder="1" applyAlignment="1" applyProtection="1">
      <alignment horizontal="left" vertical="top" wrapText="1"/>
      <protection/>
    </xf>
    <xf numFmtId="0" fontId="0" fillId="38" borderId="22" xfId="0" applyFill="1" applyBorder="1" applyAlignment="1" applyProtection="1">
      <alignment horizontal="left" vertical="top" wrapText="1"/>
      <protection/>
    </xf>
    <xf numFmtId="0" fontId="0" fillId="0" borderId="20" xfId="0" applyBorder="1" applyAlignment="1">
      <alignment wrapText="1"/>
    </xf>
    <xf numFmtId="0" fontId="0" fillId="38" borderId="21" xfId="0" applyFill="1" applyBorder="1" applyAlignment="1">
      <alignment horizontal="left" wrapText="1"/>
    </xf>
    <xf numFmtId="0" fontId="0" fillId="38" borderId="22" xfId="0" applyFill="1" applyBorder="1" applyAlignment="1">
      <alignment horizontal="left" wrapText="1"/>
    </xf>
    <xf numFmtId="0" fontId="0" fillId="38" borderId="20" xfId="0" applyFill="1" applyBorder="1" applyAlignment="1">
      <alignment horizontal="left" wrapText="1"/>
    </xf>
    <xf numFmtId="0" fontId="0" fillId="38" borderId="20" xfId="0" applyFill="1" applyBorder="1" applyAlignment="1" applyProtection="1">
      <alignment horizontal="left" vertical="top" wrapText="1"/>
      <protection/>
    </xf>
    <xf numFmtId="0" fontId="5" fillId="0" borderId="0" xfId="0" applyFont="1" applyAlignment="1">
      <alignment vertical="top" wrapText="1"/>
    </xf>
    <xf numFmtId="0" fontId="0" fillId="0" borderId="2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33" borderId="0" xfId="0" applyFill="1" applyAlignment="1">
      <alignment horizontal="right" vertical="top" wrapText="1"/>
    </xf>
    <xf numFmtId="0" fontId="0" fillId="0" borderId="0" xfId="0" applyAlignment="1">
      <alignment horizontal="right" wrapText="1"/>
    </xf>
    <xf numFmtId="0" fontId="0" fillId="0" borderId="21" xfId="0" applyFont="1" applyFill="1" applyBorder="1" applyAlignment="1" applyProtection="1">
      <alignment vertical="top" wrapText="1"/>
      <protection/>
    </xf>
    <xf numFmtId="0" fontId="0" fillId="0" borderId="22" xfId="0" applyFill="1" applyBorder="1" applyAlignment="1" applyProtection="1">
      <alignment vertical="top" wrapText="1"/>
      <protection/>
    </xf>
    <xf numFmtId="0" fontId="0" fillId="0" borderId="20" xfId="0" applyFill="1" applyBorder="1" applyAlignment="1" applyProtection="1">
      <alignment vertical="top" wrapText="1"/>
      <protection/>
    </xf>
    <xf numFmtId="0" fontId="0" fillId="0" borderId="22" xfId="0"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0</xdr:row>
      <xdr:rowOff>38100</xdr:rowOff>
    </xdr:from>
    <xdr:to>
      <xdr:col>9</xdr:col>
      <xdr:colOff>1228725</xdr:colOff>
      <xdr:row>3</xdr:row>
      <xdr:rowOff>9525</xdr:rowOff>
    </xdr:to>
    <xdr:pic>
      <xdr:nvPicPr>
        <xdr:cNvPr id="1" name="Picture 1"/>
        <xdr:cNvPicPr preferRelativeResize="1">
          <a:picLocks noChangeAspect="1"/>
        </xdr:cNvPicPr>
      </xdr:nvPicPr>
      <xdr:blipFill>
        <a:blip r:embed="rId1"/>
        <a:stretch>
          <a:fillRect/>
        </a:stretch>
      </xdr:blipFill>
      <xdr:spPr>
        <a:xfrm>
          <a:off x="5286375" y="38100"/>
          <a:ext cx="11144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xdr:row>
      <xdr:rowOff>19050</xdr:rowOff>
    </xdr:from>
    <xdr:to>
      <xdr:col>9</xdr:col>
      <xdr:colOff>495300</xdr:colOff>
      <xdr:row>3</xdr:row>
      <xdr:rowOff>76200</xdr:rowOff>
    </xdr:to>
    <xdr:pic>
      <xdr:nvPicPr>
        <xdr:cNvPr id="1" name="Picture 13"/>
        <xdr:cNvPicPr preferRelativeResize="1">
          <a:picLocks noChangeAspect="1"/>
        </xdr:cNvPicPr>
      </xdr:nvPicPr>
      <xdr:blipFill>
        <a:blip r:embed="rId1"/>
        <a:stretch>
          <a:fillRect/>
        </a:stretch>
      </xdr:blipFill>
      <xdr:spPr>
        <a:xfrm>
          <a:off x="4924425" y="219075"/>
          <a:ext cx="10572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1</xdr:row>
      <xdr:rowOff>47625</xdr:rowOff>
    </xdr:from>
    <xdr:to>
      <xdr:col>9</xdr:col>
      <xdr:colOff>400050</xdr:colOff>
      <xdr:row>3</xdr:row>
      <xdr:rowOff>104775</xdr:rowOff>
    </xdr:to>
    <xdr:pic>
      <xdr:nvPicPr>
        <xdr:cNvPr id="1" name="Picture 1"/>
        <xdr:cNvPicPr preferRelativeResize="1">
          <a:picLocks noChangeAspect="1"/>
        </xdr:cNvPicPr>
      </xdr:nvPicPr>
      <xdr:blipFill>
        <a:blip r:embed="rId1"/>
        <a:stretch>
          <a:fillRect/>
        </a:stretch>
      </xdr:blipFill>
      <xdr:spPr>
        <a:xfrm>
          <a:off x="4400550" y="247650"/>
          <a:ext cx="10572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0</xdr:rowOff>
    </xdr:from>
    <xdr:to>
      <xdr:col>9</xdr:col>
      <xdr:colOff>409575</xdr:colOff>
      <xdr:row>0</xdr:row>
      <xdr:rowOff>0</xdr:rowOff>
    </xdr:to>
    <xdr:pic>
      <xdr:nvPicPr>
        <xdr:cNvPr id="1" name="Picture 1"/>
        <xdr:cNvPicPr preferRelativeResize="1">
          <a:picLocks noChangeAspect="1"/>
        </xdr:cNvPicPr>
      </xdr:nvPicPr>
      <xdr:blipFill>
        <a:blip r:embed="rId1"/>
        <a:stretch>
          <a:fillRect/>
        </a:stretch>
      </xdr:blipFill>
      <xdr:spPr>
        <a:xfrm>
          <a:off x="4410075" y="0"/>
          <a:ext cx="1057275" cy="0"/>
        </a:xfrm>
        <a:prstGeom prst="rect">
          <a:avLst/>
        </a:prstGeom>
        <a:noFill/>
        <a:ln w="9525" cmpd="sng">
          <a:noFill/>
        </a:ln>
      </xdr:spPr>
    </xdr:pic>
    <xdr:clientData/>
  </xdr:twoCellAnchor>
  <xdr:twoCellAnchor>
    <xdr:from>
      <xdr:col>8</xdr:col>
      <xdr:colOff>133350</xdr:colOff>
      <xdr:row>1</xdr:row>
      <xdr:rowOff>57150</xdr:rowOff>
    </xdr:from>
    <xdr:to>
      <xdr:col>9</xdr:col>
      <xdr:colOff>581025</xdr:colOff>
      <xdr:row>3</xdr:row>
      <xdr:rowOff>114300</xdr:rowOff>
    </xdr:to>
    <xdr:pic>
      <xdr:nvPicPr>
        <xdr:cNvPr id="2" name="Picture 2"/>
        <xdr:cNvPicPr preferRelativeResize="1">
          <a:picLocks noChangeAspect="1"/>
        </xdr:cNvPicPr>
      </xdr:nvPicPr>
      <xdr:blipFill>
        <a:blip r:embed="rId1"/>
        <a:stretch>
          <a:fillRect/>
        </a:stretch>
      </xdr:blipFill>
      <xdr:spPr>
        <a:xfrm>
          <a:off x="4581525" y="257175"/>
          <a:ext cx="10572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inkkentucky.com/ksbt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pp.sos.ky.gov/ftsearch/" TargetMode="External" /><Relationship Id="rId2" Type="http://schemas.openxmlformats.org/officeDocument/2006/relationships/hyperlink" Target="http://www.census.gov/cgi-bin/sssd/naics/naicsrch?chart=2012" TargetMode="External" /><Relationship Id="rId3" Type="http://schemas.openxmlformats.org/officeDocument/2006/relationships/hyperlink" Target="http://www.tinyurl.com/KentuckyTIF" TargetMode="External" /><Relationship Id="rId4" Type="http://schemas.openxmlformats.org/officeDocument/2006/relationships/hyperlink" Target="http://www.tinyurl.com/KentuckyTIF" TargetMode="External" /><Relationship Id="rId5" Type="http://schemas.openxmlformats.org/officeDocument/2006/relationships/hyperlink" Target="http://thinkkentucky.com/fireports/fiintro.aspx" TargetMode="Externa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lrc.ky.gov/kar/307/001/060.ht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47"/>
  <sheetViews>
    <sheetView tabSelected="1" zoomScalePageLayoutView="0" workbookViewId="0" topLeftCell="A1">
      <selection activeCell="B3" sqref="B3"/>
    </sheetView>
  </sheetViews>
  <sheetFormatPr defaultColWidth="9.140625" defaultRowHeight="12.75"/>
  <cols>
    <col min="1" max="1" width="3.28125" style="0" customWidth="1"/>
    <col min="8" max="8" width="10.28125" style="0" bestFit="1" customWidth="1"/>
    <col min="10" max="10" width="19.7109375" style="0" customWidth="1"/>
  </cols>
  <sheetData>
    <row r="2" spans="1:10" ht="15.75">
      <c r="A2" s="22" t="s">
        <v>154</v>
      </c>
      <c r="B2" s="21"/>
      <c r="C2" s="21"/>
      <c r="D2" s="21"/>
      <c r="E2" s="21"/>
      <c r="F2" s="21"/>
      <c r="G2" s="21"/>
      <c r="H2" s="21"/>
      <c r="I2" s="21"/>
      <c r="J2" s="21"/>
    </row>
    <row r="4" spans="1:10" ht="15.75">
      <c r="A4" s="22" t="s">
        <v>238</v>
      </c>
      <c r="B4" s="21"/>
      <c r="C4" s="21"/>
      <c r="D4" s="21"/>
      <c r="E4" s="21"/>
      <c r="F4" s="21"/>
      <c r="G4" s="21"/>
      <c r="H4" s="21"/>
      <c r="I4" s="21"/>
      <c r="J4" s="21"/>
    </row>
    <row r="6" ht="12.75">
      <c r="A6" s="3" t="s">
        <v>155</v>
      </c>
    </row>
    <row r="7" spans="1:10" ht="38.25" customHeight="1">
      <c r="A7" s="111" t="s">
        <v>239</v>
      </c>
      <c r="B7" s="112"/>
      <c r="C7" s="112"/>
      <c r="D7" s="112"/>
      <c r="E7" s="112"/>
      <c r="F7" s="112"/>
      <c r="G7" s="112"/>
      <c r="H7" s="112"/>
      <c r="I7" s="112"/>
      <c r="J7" s="112"/>
    </row>
    <row r="9" spans="1:10" ht="51" customHeight="1">
      <c r="A9" s="112" t="s">
        <v>156</v>
      </c>
      <c r="B9" s="112"/>
      <c r="C9" s="112"/>
      <c r="D9" s="112"/>
      <c r="E9" s="112"/>
      <c r="F9" s="112"/>
      <c r="G9" s="112"/>
      <c r="H9" s="112"/>
      <c r="I9" s="112"/>
      <c r="J9" s="112"/>
    </row>
    <row r="10" spans="1:10" ht="12.75">
      <c r="A10" s="20"/>
      <c r="B10" s="20"/>
      <c r="C10" s="20"/>
      <c r="D10" s="20"/>
      <c r="E10" s="20"/>
      <c r="F10" s="20"/>
      <c r="G10" s="20"/>
      <c r="H10" s="20"/>
      <c r="I10" s="20"/>
      <c r="J10" s="20"/>
    </row>
    <row r="11" spans="1:10" ht="36.75" customHeight="1">
      <c r="A11" s="111" t="s">
        <v>301</v>
      </c>
      <c r="B11" s="112"/>
      <c r="C11" s="112"/>
      <c r="D11" s="112"/>
      <c r="E11" s="112"/>
      <c r="F11" s="112"/>
      <c r="G11" s="112"/>
      <c r="H11" s="112"/>
      <c r="I11" s="112"/>
      <c r="J11" s="112"/>
    </row>
    <row r="12" spans="1:10" ht="12.75">
      <c r="A12" s="20"/>
      <c r="B12" s="20"/>
      <c r="C12" s="20"/>
      <c r="D12" s="20"/>
      <c r="E12" s="20"/>
      <c r="F12" s="20"/>
      <c r="G12" s="20"/>
      <c r="H12" s="20"/>
      <c r="I12" s="20"/>
      <c r="J12" s="20"/>
    </row>
    <row r="13" spans="1:10" ht="76.5" customHeight="1">
      <c r="A13" s="20"/>
      <c r="B13" s="20"/>
      <c r="C13" s="20"/>
      <c r="D13" s="111" t="s">
        <v>309</v>
      </c>
      <c r="E13" s="112"/>
      <c r="F13" s="112"/>
      <c r="G13" s="112"/>
      <c r="H13" s="112"/>
      <c r="I13" s="20"/>
      <c r="J13" s="20"/>
    </row>
    <row r="14" spans="1:10" ht="12.75">
      <c r="A14" s="20"/>
      <c r="B14" s="20"/>
      <c r="C14" s="20"/>
      <c r="D14" s="46"/>
      <c r="E14" s="20"/>
      <c r="F14" s="20"/>
      <c r="G14" s="20"/>
      <c r="H14" s="20"/>
      <c r="I14" s="20"/>
      <c r="J14" s="20"/>
    </row>
    <row r="15" spans="1:10" ht="12.75">
      <c r="A15" s="111" t="s">
        <v>214</v>
      </c>
      <c r="B15" s="112"/>
      <c r="C15" s="112"/>
      <c r="D15" s="112"/>
      <c r="E15" s="112"/>
      <c r="F15" s="112"/>
      <c r="G15" s="112"/>
      <c r="H15" s="112"/>
      <c r="I15" s="112"/>
      <c r="J15" s="112"/>
    </row>
    <row r="17" ht="12.75">
      <c r="A17" s="3" t="s">
        <v>157</v>
      </c>
    </row>
    <row r="18" ht="12.75">
      <c r="A18" t="s">
        <v>158</v>
      </c>
    </row>
    <row r="19" ht="6.75" customHeight="1"/>
    <row r="20" spans="1:10" ht="25.5" customHeight="1">
      <c r="A20" s="103" t="s">
        <v>159</v>
      </c>
      <c r="B20" s="117" t="s">
        <v>225</v>
      </c>
      <c r="C20" s="117"/>
      <c r="D20" s="117"/>
      <c r="E20" s="117"/>
      <c r="F20" s="117"/>
      <c r="G20" s="117"/>
      <c r="H20" s="117"/>
      <c r="I20" s="117"/>
      <c r="J20" s="117"/>
    </row>
    <row r="21" spans="1:10" ht="51" customHeight="1">
      <c r="A21" s="103" t="s">
        <v>160</v>
      </c>
      <c r="B21" s="117" t="s">
        <v>302</v>
      </c>
      <c r="C21" s="118"/>
      <c r="D21" s="118"/>
      <c r="E21" s="118"/>
      <c r="F21" s="118"/>
      <c r="G21" s="118"/>
      <c r="H21" s="118"/>
      <c r="I21" s="118"/>
      <c r="J21" s="118"/>
    </row>
    <row r="22" ht="6.75" customHeight="1"/>
    <row r="23" spans="2:10" ht="25.5" customHeight="1">
      <c r="B23" s="119" t="s">
        <v>187</v>
      </c>
      <c r="C23" s="119"/>
      <c r="D23" s="119"/>
      <c r="E23" s="119"/>
      <c r="F23" s="119"/>
      <c r="G23" s="119"/>
      <c r="H23" s="119"/>
      <c r="I23" s="119"/>
      <c r="J23" s="119"/>
    </row>
    <row r="24" ht="6.75" customHeight="1"/>
    <row r="25" spans="1:10" ht="12.75" customHeight="1">
      <c r="A25" s="113" t="s">
        <v>304</v>
      </c>
      <c r="B25" s="113"/>
      <c r="C25" s="113"/>
      <c r="D25" s="113"/>
      <c r="E25" s="113"/>
      <c r="F25" s="113"/>
      <c r="G25" s="113"/>
      <c r="H25" s="113"/>
      <c r="I25" s="113"/>
      <c r="J25" s="113"/>
    </row>
    <row r="26" ht="6.75" customHeight="1"/>
    <row r="27" spans="1:10" ht="12.75">
      <c r="A27" s="107" t="s">
        <v>305</v>
      </c>
      <c r="B27" s="107"/>
      <c r="C27" s="107"/>
      <c r="D27" s="107"/>
      <c r="E27" s="107"/>
      <c r="F27" s="107"/>
      <c r="G27" s="107"/>
      <c r="H27" s="107"/>
      <c r="I27" s="107"/>
      <c r="J27" s="107"/>
    </row>
    <row r="28" spans="1:10" ht="12.75">
      <c r="A28" s="108" t="s">
        <v>306</v>
      </c>
      <c r="B28" s="108"/>
      <c r="C28" s="108"/>
      <c r="D28" s="108"/>
      <c r="E28" s="108"/>
      <c r="F28" s="116" t="s">
        <v>307</v>
      </c>
      <c r="G28" s="116"/>
      <c r="H28" s="116"/>
      <c r="I28" s="107" t="s">
        <v>308</v>
      </c>
      <c r="J28" s="107"/>
    </row>
    <row r="29" ht="5.25" customHeight="1"/>
    <row r="30" spans="1:10" ht="117.75" customHeight="1">
      <c r="A30" s="109" t="s">
        <v>310</v>
      </c>
      <c r="B30" s="110"/>
      <c r="C30" s="110"/>
      <c r="D30" s="110"/>
      <c r="E30" s="110"/>
      <c r="F30" s="110"/>
      <c r="G30" s="110"/>
      <c r="H30" s="110"/>
      <c r="I30" s="110"/>
      <c r="J30" s="110"/>
    </row>
    <row r="31" spans="1:10" ht="24.75" customHeight="1">
      <c r="A31" s="114" t="s">
        <v>319</v>
      </c>
      <c r="B31" s="115"/>
      <c r="C31" s="115"/>
      <c r="D31" s="115"/>
      <c r="E31" s="115"/>
      <c r="F31" s="115"/>
      <c r="G31" s="115"/>
      <c r="H31" s="115"/>
      <c r="I31" s="115"/>
      <c r="J31" s="115"/>
    </row>
    <row r="32" spans="1:10" ht="40.5" customHeight="1">
      <c r="A32" s="111" t="s">
        <v>314</v>
      </c>
      <c r="B32" s="111"/>
      <c r="C32" s="111"/>
      <c r="D32" s="111"/>
      <c r="E32" s="111"/>
      <c r="F32" s="111"/>
      <c r="G32" s="111"/>
      <c r="H32" s="111"/>
      <c r="I32" s="111"/>
      <c r="J32" s="111"/>
    </row>
    <row r="33" spans="1:10" ht="128.25" customHeight="1">
      <c r="A33" s="120" t="s">
        <v>330</v>
      </c>
      <c r="B33" s="121"/>
      <c r="C33" s="121"/>
      <c r="D33" s="121"/>
      <c r="E33" s="121"/>
      <c r="F33" s="121"/>
      <c r="G33" s="121"/>
      <c r="H33" s="121"/>
      <c r="I33" s="121"/>
      <c r="J33" s="121"/>
    </row>
    <row r="34" spans="1:10" ht="106.5" customHeight="1">
      <c r="A34" s="120" t="s">
        <v>320</v>
      </c>
      <c r="B34" s="121"/>
      <c r="C34" s="121"/>
      <c r="D34" s="121"/>
      <c r="E34" s="121"/>
      <c r="F34" s="121"/>
      <c r="G34" s="121"/>
      <c r="H34" s="121"/>
      <c r="I34" s="121"/>
      <c r="J34" s="121"/>
    </row>
    <row r="35" spans="1:10" ht="29.25" customHeight="1">
      <c r="A35" s="121" t="s">
        <v>311</v>
      </c>
      <c r="B35" s="121"/>
      <c r="C35" s="121"/>
      <c r="D35" s="121"/>
      <c r="E35" s="121"/>
      <c r="F35" s="121"/>
      <c r="G35" s="121"/>
      <c r="H35" s="121"/>
      <c r="I35" s="121"/>
      <c r="J35" s="121"/>
    </row>
    <row r="36" spans="1:10" ht="144.75" customHeight="1">
      <c r="A36" s="120" t="s">
        <v>321</v>
      </c>
      <c r="B36" s="121"/>
      <c r="C36" s="121"/>
      <c r="D36" s="121"/>
      <c r="E36" s="121"/>
      <c r="F36" s="121"/>
      <c r="G36" s="121"/>
      <c r="H36" s="121"/>
      <c r="I36" s="121"/>
      <c r="J36" s="121"/>
    </row>
    <row r="37" spans="1:10" ht="161.25" customHeight="1">
      <c r="A37" s="122" t="s">
        <v>326</v>
      </c>
      <c r="B37" s="123"/>
      <c r="C37" s="123"/>
      <c r="D37" s="123"/>
      <c r="E37" s="123"/>
      <c r="F37" s="123"/>
      <c r="G37" s="123"/>
      <c r="H37" s="123"/>
      <c r="I37" s="123"/>
      <c r="J37" s="123"/>
    </row>
    <row r="38" spans="1:10" ht="107.25" customHeight="1">
      <c r="A38" s="122" t="s">
        <v>315</v>
      </c>
      <c r="B38" s="123"/>
      <c r="C38" s="123"/>
      <c r="D38" s="123"/>
      <c r="E38" s="123"/>
      <c r="F38" s="123"/>
      <c r="G38" s="123"/>
      <c r="H38" s="123"/>
      <c r="I38" s="123"/>
      <c r="J38" s="123"/>
    </row>
    <row r="39" spans="1:10" ht="24.75" customHeight="1">
      <c r="A39" s="121" t="s">
        <v>312</v>
      </c>
      <c r="B39" s="121"/>
      <c r="C39" s="121"/>
      <c r="D39" s="121"/>
      <c r="E39" s="121"/>
      <c r="F39" s="121"/>
      <c r="G39" s="121"/>
      <c r="H39" s="121"/>
      <c r="I39" s="121"/>
      <c r="J39" s="121"/>
    </row>
    <row r="40" spans="1:10" ht="80.25" customHeight="1">
      <c r="A40" s="120" t="s">
        <v>313</v>
      </c>
      <c r="B40" s="121"/>
      <c r="C40" s="121"/>
      <c r="D40" s="121"/>
      <c r="E40" s="121"/>
      <c r="F40" s="121"/>
      <c r="G40" s="121"/>
      <c r="H40" s="121"/>
      <c r="I40" s="121"/>
      <c r="J40" s="121"/>
    </row>
    <row r="41" spans="1:10" ht="70.5" customHeight="1">
      <c r="A41" s="120" t="s">
        <v>322</v>
      </c>
      <c r="B41" s="121"/>
      <c r="C41" s="121"/>
      <c r="D41" s="121"/>
      <c r="E41" s="121"/>
      <c r="F41" s="121"/>
      <c r="G41" s="121"/>
      <c r="H41" s="121"/>
      <c r="I41" s="121"/>
      <c r="J41" s="121"/>
    </row>
    <row r="42" spans="1:10" ht="82.5" customHeight="1">
      <c r="A42" s="120" t="s">
        <v>323</v>
      </c>
      <c r="B42" s="121"/>
      <c r="C42" s="121"/>
      <c r="D42" s="121"/>
      <c r="E42" s="121"/>
      <c r="F42" s="121"/>
      <c r="G42" s="121"/>
      <c r="H42" s="121"/>
      <c r="I42" s="121"/>
      <c r="J42" s="121"/>
    </row>
    <row r="43" spans="1:10" ht="33" customHeight="1">
      <c r="A43" s="120" t="s">
        <v>324</v>
      </c>
      <c r="B43" s="121"/>
      <c r="C43" s="121"/>
      <c r="D43" s="121"/>
      <c r="E43" s="121"/>
      <c r="F43" s="121"/>
      <c r="G43" s="121"/>
      <c r="H43" s="121"/>
      <c r="I43" s="121"/>
      <c r="J43" s="121"/>
    </row>
    <row r="44" spans="1:10" ht="26.25" customHeight="1">
      <c r="A44" s="120" t="s">
        <v>316</v>
      </c>
      <c r="B44" s="121"/>
      <c r="C44" s="121"/>
      <c r="D44" s="121"/>
      <c r="E44" s="121"/>
      <c r="F44" s="121"/>
      <c r="G44" s="121"/>
      <c r="H44" s="121"/>
      <c r="I44" s="121"/>
      <c r="J44" s="121"/>
    </row>
    <row r="45" spans="1:10" ht="123" customHeight="1">
      <c r="A45" s="120" t="s">
        <v>317</v>
      </c>
      <c r="B45" s="121"/>
      <c r="C45" s="121"/>
      <c r="D45" s="121"/>
      <c r="E45" s="121"/>
      <c r="F45" s="121"/>
      <c r="G45" s="121"/>
      <c r="H45" s="121"/>
      <c r="I45" s="121"/>
      <c r="J45" s="121"/>
    </row>
    <row r="46" spans="1:10" ht="112.5" customHeight="1">
      <c r="A46" s="124" t="s">
        <v>327</v>
      </c>
      <c r="B46" s="124"/>
      <c r="C46" s="124"/>
      <c r="D46" s="124"/>
      <c r="E46" s="124"/>
      <c r="F46" s="124"/>
      <c r="G46" s="124"/>
      <c r="H46" s="124"/>
      <c r="I46" s="124"/>
      <c r="J46" s="124"/>
    </row>
    <row r="47" spans="1:10" ht="57" customHeight="1">
      <c r="A47" s="124" t="s">
        <v>328</v>
      </c>
      <c r="B47" s="121"/>
      <c r="C47" s="121"/>
      <c r="D47" s="121"/>
      <c r="E47" s="121"/>
      <c r="F47" s="121"/>
      <c r="G47" s="121"/>
      <c r="H47" s="121"/>
      <c r="I47" s="121"/>
      <c r="J47" s="121"/>
    </row>
  </sheetData>
  <sheetProtection password="CDFA" sheet="1"/>
  <mergeCells count="31">
    <mergeCell ref="A45:J45"/>
    <mergeCell ref="A46:J46"/>
    <mergeCell ref="A47:J47"/>
    <mergeCell ref="A39:J39"/>
    <mergeCell ref="A40:J40"/>
    <mergeCell ref="A41:J41"/>
    <mergeCell ref="A42:J42"/>
    <mergeCell ref="A43:J43"/>
    <mergeCell ref="A44:J44"/>
    <mergeCell ref="A33:J33"/>
    <mergeCell ref="A34:J34"/>
    <mergeCell ref="A35:J35"/>
    <mergeCell ref="A36:J36"/>
    <mergeCell ref="A37:J37"/>
    <mergeCell ref="A38:J38"/>
    <mergeCell ref="A11:J11"/>
    <mergeCell ref="D13:H13"/>
    <mergeCell ref="A7:J7"/>
    <mergeCell ref="A9:J9"/>
    <mergeCell ref="B21:J21"/>
    <mergeCell ref="B23:J23"/>
    <mergeCell ref="B20:J20"/>
    <mergeCell ref="A27:J27"/>
    <mergeCell ref="I28:J28"/>
    <mergeCell ref="A28:E28"/>
    <mergeCell ref="A30:J30"/>
    <mergeCell ref="A32:J32"/>
    <mergeCell ref="A15:J15"/>
    <mergeCell ref="A25:J25"/>
    <mergeCell ref="A31:J31"/>
    <mergeCell ref="F28:H28"/>
  </mergeCells>
  <hyperlinks>
    <hyperlink ref="F28" r:id="rId1" display="www.thinkkentucky.com/ksbtc"/>
  </hyperlinks>
  <printOptions/>
  <pageMargins left="0.5" right="0.5" top="0.5" bottom="0.25" header="0.25" footer="0.25"/>
  <pageSetup horizontalDpi="600" verticalDpi="600" orientation="portrait" r:id="rId3"/>
  <rowBreaks count="1" manualBreakCount="1">
    <brk id="23" max="255" man="1"/>
  </rowBreaks>
  <drawing r:id="rId2"/>
</worksheet>
</file>

<file path=xl/worksheets/sheet2.xml><?xml version="1.0" encoding="utf-8"?>
<worksheet xmlns="http://schemas.openxmlformats.org/spreadsheetml/2006/main" xmlns:r="http://schemas.openxmlformats.org/officeDocument/2006/relationships">
  <dimension ref="A1:O122"/>
  <sheetViews>
    <sheetView zoomScalePageLayoutView="0" workbookViewId="0" topLeftCell="A1">
      <selection activeCell="C4" sqref="C4:D5"/>
    </sheetView>
  </sheetViews>
  <sheetFormatPr defaultColWidth="9.140625" defaultRowHeight="12.75"/>
  <cols>
    <col min="10" max="10" width="9.421875" style="0" customWidth="1"/>
    <col min="12" max="13" width="10.57421875" style="0" hidden="1" customWidth="1"/>
    <col min="14" max="15" width="9.140625" style="0" hidden="1" customWidth="1"/>
  </cols>
  <sheetData>
    <row r="1" spans="1:9" ht="15.75">
      <c r="A1" s="257" t="s">
        <v>154</v>
      </c>
      <c r="B1" s="257"/>
      <c r="C1" s="257"/>
      <c r="D1" s="257"/>
      <c r="E1" s="257"/>
      <c r="F1" s="257"/>
      <c r="G1" s="257"/>
      <c r="H1" s="257"/>
      <c r="I1" s="60" t="s">
        <v>241</v>
      </c>
    </row>
    <row r="2" spans="1:8" ht="13.5" customHeight="1">
      <c r="A2" s="257" t="s">
        <v>242</v>
      </c>
      <c r="B2" s="257"/>
      <c r="C2" s="257"/>
      <c r="D2" s="257"/>
      <c r="E2" s="257"/>
      <c r="F2" s="257"/>
      <c r="G2" s="257"/>
      <c r="H2" s="257"/>
    </row>
    <row r="4" spans="1:15" ht="12.75" customHeight="1">
      <c r="A4" s="212" t="s">
        <v>250</v>
      </c>
      <c r="B4" s="212"/>
      <c r="C4" s="213"/>
      <c r="D4" s="214"/>
      <c r="G4" s="64"/>
      <c r="M4" s="86"/>
      <c r="N4" s="87" t="s">
        <v>283</v>
      </c>
      <c r="O4" s="87" t="s">
        <v>284</v>
      </c>
    </row>
    <row r="5" spans="1:15" ht="12.75">
      <c r="A5" s="212"/>
      <c r="B5" s="212"/>
      <c r="C5" s="215"/>
      <c r="D5" s="216"/>
      <c r="F5" s="273" t="s">
        <v>249</v>
      </c>
      <c r="G5" s="274"/>
      <c r="H5" s="274"/>
      <c r="I5" s="275"/>
      <c r="J5" s="275"/>
      <c r="N5" s="62">
        <f>IF(C4="","",EDATE(C4,-24))</f>
      </c>
      <c r="O5" s="62">
        <f>IF(C4="","",EDATE(C4,-12))</f>
      </c>
    </row>
    <row r="6" ht="6.75" customHeight="1"/>
    <row r="7" spans="1:10" ht="12.75">
      <c r="A7" s="242" t="s">
        <v>244</v>
      </c>
      <c r="B7" s="242"/>
      <c r="C7" s="242"/>
      <c r="D7" s="242"/>
      <c r="E7" s="242"/>
      <c r="F7" s="242"/>
      <c r="G7" s="242"/>
      <c r="H7" s="242"/>
      <c r="I7" s="242"/>
      <c r="J7" s="242"/>
    </row>
    <row r="8" spans="1:10" ht="12.75">
      <c r="A8" s="53" t="s">
        <v>221</v>
      </c>
      <c r="B8" s="7"/>
      <c r="C8" s="7"/>
      <c r="D8" s="7"/>
      <c r="E8" s="7"/>
      <c r="F8" s="7"/>
      <c r="G8" s="7"/>
      <c r="H8" s="7"/>
      <c r="I8" s="7"/>
      <c r="J8" s="12"/>
    </row>
    <row r="9" spans="1:10" ht="25.5" customHeight="1">
      <c r="A9" s="181"/>
      <c r="B9" s="182"/>
      <c r="C9" s="182"/>
      <c r="D9" s="182"/>
      <c r="E9" s="182"/>
      <c r="F9" s="182"/>
      <c r="G9" s="182"/>
      <c r="H9" s="182"/>
      <c r="I9" s="182"/>
      <c r="J9" s="183"/>
    </row>
    <row r="10" spans="1:10" ht="12.75">
      <c r="A10" s="8" t="s">
        <v>1</v>
      </c>
      <c r="B10" s="9"/>
      <c r="C10" s="9"/>
      <c r="D10" s="9"/>
      <c r="E10" s="9" t="s">
        <v>2</v>
      </c>
      <c r="F10" s="9"/>
      <c r="G10" s="9"/>
      <c r="H10" s="9" t="s">
        <v>4</v>
      </c>
      <c r="I10" s="9" t="s">
        <v>5</v>
      </c>
      <c r="J10" s="10"/>
    </row>
    <row r="11" spans="1:10" ht="25.5" customHeight="1">
      <c r="A11" s="181"/>
      <c r="B11" s="182"/>
      <c r="C11" s="182"/>
      <c r="D11" s="183"/>
      <c r="E11" s="181"/>
      <c r="F11" s="182"/>
      <c r="G11" s="183"/>
      <c r="H11" s="82"/>
      <c r="I11" s="202"/>
      <c r="J11" s="203"/>
    </row>
    <row r="12" spans="1:10" ht="12.75">
      <c r="A12" s="8" t="s">
        <v>220</v>
      </c>
      <c r="B12" s="9"/>
      <c r="C12" s="9"/>
      <c r="D12" s="9"/>
      <c r="E12" s="9" t="s">
        <v>2</v>
      </c>
      <c r="F12" s="9"/>
      <c r="G12" s="9"/>
      <c r="H12" s="9" t="s">
        <v>4</v>
      </c>
      <c r="I12" s="9" t="s">
        <v>5</v>
      </c>
      <c r="J12" s="10"/>
    </row>
    <row r="13" spans="1:10" ht="25.5" customHeight="1">
      <c r="A13" s="181"/>
      <c r="B13" s="182"/>
      <c r="C13" s="182"/>
      <c r="D13" s="183"/>
      <c r="E13" s="181"/>
      <c r="F13" s="182"/>
      <c r="G13" s="183"/>
      <c r="H13" s="82"/>
      <c r="I13" s="202"/>
      <c r="J13" s="203"/>
    </row>
    <row r="14" spans="1:10" ht="12.75">
      <c r="A14" s="8" t="s">
        <v>6</v>
      </c>
      <c r="B14" s="9"/>
      <c r="C14" s="9"/>
      <c r="D14" s="56" t="s">
        <v>219</v>
      </c>
      <c r="E14" s="9"/>
      <c r="F14" s="9" t="s">
        <v>226</v>
      </c>
      <c r="G14" s="9"/>
      <c r="H14" s="9"/>
      <c r="I14" s="9" t="s">
        <v>13</v>
      </c>
      <c r="J14" s="10"/>
    </row>
    <row r="15" spans="1:10" ht="12.75">
      <c r="A15" s="186"/>
      <c r="B15" s="204"/>
      <c r="C15" s="187"/>
      <c r="D15" s="198"/>
      <c r="E15" s="187"/>
      <c r="F15" s="199"/>
      <c r="G15" s="200"/>
      <c r="H15" s="189"/>
      <c r="I15" s="188"/>
      <c r="J15" s="189"/>
    </row>
    <row r="16" spans="1:10" ht="12.75">
      <c r="A16" s="8" t="s">
        <v>3</v>
      </c>
      <c r="B16" s="9"/>
      <c r="C16" s="9"/>
      <c r="D16" s="9" t="s">
        <v>141</v>
      </c>
      <c r="E16" s="9"/>
      <c r="F16" s="9"/>
      <c r="G16" s="9"/>
      <c r="H16" s="205" t="s">
        <v>143</v>
      </c>
      <c r="I16" s="205"/>
      <c r="J16" s="206"/>
    </row>
    <row r="17" spans="1:10" ht="12.75">
      <c r="A17" s="199"/>
      <c r="B17" s="200"/>
      <c r="C17" s="189"/>
      <c r="D17" s="199"/>
      <c r="E17" s="200"/>
      <c r="F17" s="200"/>
      <c r="G17" s="201"/>
      <c r="H17" s="279" t="s">
        <v>237</v>
      </c>
      <c r="I17" s="280"/>
      <c r="J17" s="18"/>
    </row>
    <row r="18" spans="1:10" ht="25.5" customHeight="1">
      <c r="A18" s="162" t="s">
        <v>243</v>
      </c>
      <c r="B18" s="163"/>
      <c r="C18" s="163"/>
      <c r="D18" s="164"/>
      <c r="E18" s="17"/>
      <c r="F18" s="165" t="s">
        <v>199</v>
      </c>
      <c r="G18" s="166"/>
      <c r="H18" s="167"/>
      <c r="I18" s="160"/>
      <c r="J18" s="161"/>
    </row>
    <row r="19" spans="1:10" ht="12.75">
      <c r="A19" s="8" t="s">
        <v>134</v>
      </c>
      <c r="B19" s="9"/>
      <c r="C19" s="9"/>
      <c r="D19" s="9" t="s">
        <v>135</v>
      </c>
      <c r="E19" s="9"/>
      <c r="F19" s="9"/>
      <c r="G19" s="9" t="s">
        <v>136</v>
      </c>
      <c r="H19" s="9"/>
      <c r="I19" s="9" t="s">
        <v>137</v>
      </c>
      <c r="J19" s="10"/>
    </row>
    <row r="20" spans="1:10" ht="25.5" customHeight="1">
      <c r="A20" s="181"/>
      <c r="B20" s="182"/>
      <c r="C20" s="183"/>
      <c r="D20" s="181"/>
      <c r="E20" s="182"/>
      <c r="F20" s="183"/>
      <c r="G20" s="207"/>
      <c r="H20" s="203"/>
      <c r="I20" s="207"/>
      <c r="J20" s="203"/>
    </row>
    <row r="21" spans="1:10" ht="12.75">
      <c r="A21" s="8" t="s">
        <v>138</v>
      </c>
      <c r="B21" s="9"/>
      <c r="C21" s="9"/>
      <c r="D21" s="9"/>
      <c r="E21" s="9"/>
      <c r="F21" s="9" t="s">
        <v>139</v>
      </c>
      <c r="G21" s="9"/>
      <c r="H21" s="9"/>
      <c r="I21" s="9"/>
      <c r="J21" s="10"/>
    </row>
    <row r="22" spans="1:10" ht="12.75">
      <c r="A22" s="188"/>
      <c r="B22" s="200"/>
      <c r="C22" s="200"/>
      <c r="D22" s="200"/>
      <c r="E22" s="189"/>
      <c r="F22" s="188"/>
      <c r="G22" s="200"/>
      <c r="H22" s="200"/>
      <c r="I22" s="200"/>
      <c r="J22" s="189"/>
    </row>
    <row r="23" spans="1:10" ht="12.75">
      <c r="A23" s="6" t="s">
        <v>198</v>
      </c>
      <c r="B23" s="7"/>
      <c r="C23" s="7"/>
      <c r="D23" s="7"/>
      <c r="E23" s="7"/>
      <c r="F23" s="7"/>
      <c r="G23" s="7"/>
      <c r="H23" s="7"/>
      <c r="I23" s="7"/>
      <c r="J23" s="12"/>
    </row>
    <row r="24" spans="1:10" ht="38.25" customHeight="1">
      <c r="A24" s="181"/>
      <c r="B24" s="182"/>
      <c r="C24" s="182"/>
      <c r="D24" s="182"/>
      <c r="E24" s="182"/>
      <c r="F24" s="182"/>
      <c r="G24" s="182"/>
      <c r="H24" s="182"/>
      <c r="I24" s="182"/>
      <c r="J24" s="183"/>
    </row>
    <row r="25" spans="1:10" ht="12.75">
      <c r="A25" s="31" t="s">
        <v>145</v>
      </c>
      <c r="B25" s="26"/>
      <c r="C25" s="26"/>
      <c r="D25" s="26"/>
      <c r="E25" s="26"/>
      <c r="F25" s="26"/>
      <c r="G25" s="26"/>
      <c r="H25" s="26"/>
      <c r="I25" s="26"/>
      <c r="J25" s="26"/>
    </row>
    <row r="26" spans="1:10" ht="63.75" customHeight="1">
      <c r="A26" s="208" t="s">
        <v>190</v>
      </c>
      <c r="B26" s="209"/>
      <c r="C26" s="209"/>
      <c r="D26" s="209"/>
      <c r="E26" s="209"/>
      <c r="F26" s="209"/>
      <c r="G26" s="209"/>
      <c r="H26" s="209"/>
      <c r="I26" s="209"/>
      <c r="J26" s="210"/>
    </row>
    <row r="27" spans="1:10" ht="6.75" customHeight="1">
      <c r="A27" s="37"/>
      <c r="B27" s="5"/>
      <c r="C27" s="5"/>
      <c r="D27" s="5"/>
      <c r="E27" s="5"/>
      <c r="F27" s="5"/>
      <c r="G27" s="5"/>
      <c r="H27" s="5"/>
      <c r="I27" s="5"/>
      <c r="J27" s="13"/>
    </row>
    <row r="28" spans="1:10" ht="25.5" customHeight="1">
      <c r="A28" s="217" t="s">
        <v>189</v>
      </c>
      <c r="B28" s="218"/>
      <c r="C28" s="218"/>
      <c r="D28" s="38" t="s">
        <v>188</v>
      </c>
      <c r="E28" s="14" t="s">
        <v>2</v>
      </c>
      <c r="F28" s="14"/>
      <c r="G28" s="14" t="s">
        <v>4</v>
      </c>
      <c r="H28" s="211" t="s">
        <v>147</v>
      </c>
      <c r="I28" s="211"/>
      <c r="J28" s="36" t="s">
        <v>146</v>
      </c>
    </row>
    <row r="29" spans="1:10" ht="12.75">
      <c r="A29" s="184"/>
      <c r="B29" s="185"/>
      <c r="C29" s="185"/>
      <c r="D29" s="83"/>
      <c r="E29" s="188"/>
      <c r="F29" s="189"/>
      <c r="G29" s="84"/>
      <c r="H29" s="186"/>
      <c r="I29" s="187"/>
      <c r="J29" s="16"/>
    </row>
    <row r="30" spans="1:10" ht="12.75">
      <c r="A30" s="184"/>
      <c r="B30" s="185"/>
      <c r="C30" s="185"/>
      <c r="D30" s="83"/>
      <c r="E30" s="188"/>
      <c r="F30" s="189"/>
      <c r="G30" s="84"/>
      <c r="H30" s="186"/>
      <c r="I30" s="187"/>
      <c r="J30" s="16"/>
    </row>
    <row r="31" spans="1:10" ht="12.75">
      <c r="A31" s="184"/>
      <c r="B31" s="185"/>
      <c r="C31" s="185"/>
      <c r="D31" s="83"/>
      <c r="E31" s="188"/>
      <c r="F31" s="189"/>
      <c r="G31" s="84"/>
      <c r="H31" s="186"/>
      <c r="I31" s="187"/>
      <c r="J31" s="16"/>
    </row>
    <row r="32" spans="1:10" ht="12.75">
      <c r="A32" s="184"/>
      <c r="B32" s="185"/>
      <c r="C32" s="185"/>
      <c r="D32" s="83"/>
      <c r="E32" s="188"/>
      <c r="F32" s="189"/>
      <c r="G32" s="84"/>
      <c r="H32" s="186"/>
      <c r="I32" s="187"/>
      <c r="J32" s="16"/>
    </row>
    <row r="33" spans="1:10" ht="12.75">
      <c r="A33" s="184"/>
      <c r="B33" s="185"/>
      <c r="C33" s="185"/>
      <c r="D33" s="83"/>
      <c r="E33" s="188"/>
      <c r="F33" s="189"/>
      <c r="G33" s="84"/>
      <c r="H33" s="186"/>
      <c r="I33" s="187"/>
      <c r="J33" s="16"/>
    </row>
    <row r="34" spans="1:10" ht="12.75">
      <c r="A34" s="43"/>
      <c r="B34" s="222" t="s">
        <v>191</v>
      </c>
      <c r="C34" s="223"/>
      <c r="D34" s="223"/>
      <c r="E34" s="223"/>
      <c r="F34" s="224"/>
      <c r="G34" s="17"/>
      <c r="H34" s="41"/>
      <c r="I34" s="41"/>
      <c r="J34" s="42"/>
    </row>
    <row r="35" spans="1:10" ht="6" customHeight="1">
      <c r="A35" s="27"/>
      <c r="B35" s="9"/>
      <c r="C35" s="9"/>
      <c r="D35" s="9"/>
      <c r="E35" s="9"/>
      <c r="F35" s="144"/>
      <c r="G35" s="144"/>
      <c r="H35" s="9"/>
      <c r="I35" s="9"/>
      <c r="J35" s="10"/>
    </row>
    <row r="36" spans="1:10" s="44" customFormat="1" ht="38.25" customHeight="1">
      <c r="A36" s="190" t="s">
        <v>151</v>
      </c>
      <c r="B36" s="191"/>
      <c r="C36" s="191"/>
      <c r="D36" s="191"/>
      <c r="E36" s="191"/>
      <c r="F36" s="191"/>
      <c r="G36" s="191"/>
      <c r="H36" s="191"/>
      <c r="I36" s="191"/>
      <c r="J36" s="192"/>
    </row>
    <row r="37" spans="1:10" ht="12.75">
      <c r="A37" s="19"/>
      <c r="B37" s="4" t="s">
        <v>153</v>
      </c>
      <c r="C37" s="5"/>
      <c r="D37" s="5"/>
      <c r="E37" s="5"/>
      <c r="F37" s="5"/>
      <c r="G37" s="5"/>
      <c r="H37" s="5"/>
      <c r="I37" s="5"/>
      <c r="J37" s="13"/>
    </row>
    <row r="38" spans="1:10" ht="28.5" customHeight="1">
      <c r="A38" s="181"/>
      <c r="B38" s="182"/>
      <c r="C38" s="182"/>
      <c r="D38" s="182"/>
      <c r="E38" s="182"/>
      <c r="F38" s="182"/>
      <c r="G38" s="182"/>
      <c r="H38" s="182"/>
      <c r="I38" s="182"/>
      <c r="J38" s="183"/>
    </row>
    <row r="39" spans="1:10" ht="6.75" customHeight="1">
      <c r="A39" s="28"/>
      <c r="B39" s="29"/>
      <c r="C39" s="29"/>
      <c r="D39" s="29"/>
      <c r="E39" s="29"/>
      <c r="F39" s="29"/>
      <c r="G39" s="29"/>
      <c r="H39" s="29"/>
      <c r="I39" s="29"/>
      <c r="J39" s="30"/>
    </row>
    <row r="40" spans="1:10" ht="12.75">
      <c r="A40" s="31" t="s">
        <v>200</v>
      </c>
      <c r="B40" s="26"/>
      <c r="C40" s="26"/>
      <c r="D40" s="26"/>
      <c r="E40" s="26"/>
      <c r="F40" s="26"/>
      <c r="G40" s="26"/>
      <c r="H40" s="26"/>
      <c r="I40" s="26"/>
      <c r="J40" s="26"/>
    </row>
    <row r="41" spans="1:10" ht="25.5" customHeight="1">
      <c r="A41" s="168" t="s">
        <v>245</v>
      </c>
      <c r="B41" s="169"/>
      <c r="C41" s="169"/>
      <c r="D41" s="169"/>
      <c r="E41" s="169"/>
      <c r="F41" s="169"/>
      <c r="G41" s="169"/>
      <c r="H41" s="169"/>
      <c r="I41" s="169"/>
      <c r="J41" s="170"/>
    </row>
    <row r="42" spans="1:10" ht="6" customHeight="1">
      <c r="A42" s="27"/>
      <c r="B42" s="9"/>
      <c r="C42" s="9"/>
      <c r="D42" s="9"/>
      <c r="E42" s="9"/>
      <c r="F42" s="144"/>
      <c r="G42" s="144"/>
      <c r="H42" s="9"/>
      <c r="I42" s="9"/>
      <c r="J42" s="10"/>
    </row>
    <row r="43" spans="1:10" ht="12.75" customHeight="1">
      <c r="A43" s="171" t="s">
        <v>201</v>
      </c>
      <c r="B43" s="172"/>
      <c r="C43" s="172"/>
      <c r="D43" s="172"/>
      <c r="E43" s="173"/>
      <c r="F43" s="166"/>
      <c r="G43" s="167"/>
      <c r="H43" s="179"/>
      <c r="I43" s="180"/>
      <c r="J43" s="10"/>
    </row>
    <row r="44" spans="1:10" ht="12.75">
      <c r="A44" s="270">
        <f>IF(H43&gt;50,"ERROR: Not eligible for this program because full-time employee count exceeds 50 at time of application","")</f>
      </c>
      <c r="B44" s="271"/>
      <c r="C44" s="271"/>
      <c r="D44" s="271"/>
      <c r="E44" s="271"/>
      <c r="F44" s="271"/>
      <c r="G44" s="271"/>
      <c r="H44" s="271"/>
      <c r="I44" s="271"/>
      <c r="J44" s="272"/>
    </row>
    <row r="45" spans="1:10" ht="12.75">
      <c r="A45" s="242" t="s">
        <v>262</v>
      </c>
      <c r="B45" s="242"/>
      <c r="C45" s="242"/>
      <c r="D45" s="242"/>
      <c r="E45" s="242"/>
      <c r="F45" s="242"/>
      <c r="G45" s="242"/>
      <c r="H45" s="242"/>
      <c r="I45" s="242"/>
      <c r="J45" s="242"/>
    </row>
    <row r="46" spans="1:10" ht="25.5" customHeight="1">
      <c r="A46" s="168" t="s">
        <v>245</v>
      </c>
      <c r="B46" s="169"/>
      <c r="C46" s="169"/>
      <c r="D46" s="169"/>
      <c r="E46" s="169"/>
      <c r="F46" s="169"/>
      <c r="G46" s="169"/>
      <c r="H46" s="169"/>
      <c r="I46" s="169"/>
      <c r="J46" s="170"/>
    </row>
    <row r="47" spans="1:10" s="44" customFormat="1" ht="6" customHeight="1">
      <c r="A47" s="27"/>
      <c r="B47" s="9"/>
      <c r="C47" s="9"/>
      <c r="D47" s="9"/>
      <c r="E47" s="9"/>
      <c r="F47" s="144"/>
      <c r="G47" s="144"/>
      <c r="H47" s="9"/>
      <c r="I47" s="9"/>
      <c r="J47" s="10"/>
    </row>
    <row r="48" spans="1:10" s="44" customFormat="1" ht="37.5" customHeight="1">
      <c r="A48" s="276" t="s">
        <v>272</v>
      </c>
      <c r="B48" s="277"/>
      <c r="C48" s="277"/>
      <c r="D48" s="277"/>
      <c r="E48" s="277"/>
      <c r="F48" s="277"/>
      <c r="G48" s="277"/>
      <c r="H48" s="277"/>
      <c r="I48" s="277"/>
      <c r="J48" s="278"/>
    </row>
    <row r="49" spans="1:10" s="44" customFormat="1" ht="12.75" customHeight="1">
      <c r="A49" s="219" t="s">
        <v>246</v>
      </c>
      <c r="B49" s="196"/>
      <c r="C49" s="196"/>
      <c r="D49" s="196"/>
      <c r="E49" s="196"/>
      <c r="F49" s="196"/>
      <c r="G49" s="196"/>
      <c r="H49" s="196"/>
      <c r="I49" s="196"/>
      <c r="J49" s="197"/>
    </row>
    <row r="50" spans="1:10" s="44" customFormat="1" ht="12.75" customHeight="1">
      <c r="A50" s="59"/>
      <c r="B50" s="196" t="s">
        <v>248</v>
      </c>
      <c r="C50" s="196"/>
      <c r="D50" s="196"/>
      <c r="E50" s="196"/>
      <c r="F50" s="196"/>
      <c r="G50" s="196"/>
      <c r="H50" s="196"/>
      <c r="I50" s="196"/>
      <c r="J50" s="197"/>
    </row>
    <row r="51" spans="1:10" s="44" customFormat="1" ht="12.75" customHeight="1">
      <c r="A51" s="59"/>
      <c r="B51" s="196" t="s">
        <v>329</v>
      </c>
      <c r="C51" s="196"/>
      <c r="D51" s="196"/>
      <c r="E51" s="196"/>
      <c r="F51" s="196"/>
      <c r="G51" s="196"/>
      <c r="H51" s="196"/>
      <c r="I51" s="196"/>
      <c r="J51" s="197"/>
    </row>
    <row r="52" spans="1:10" s="44" customFormat="1" ht="12.75" customHeight="1">
      <c r="A52" s="59"/>
      <c r="B52" s="196" t="s">
        <v>251</v>
      </c>
      <c r="C52" s="196"/>
      <c r="D52" s="196"/>
      <c r="E52" s="196"/>
      <c r="F52" s="196"/>
      <c r="G52" s="196"/>
      <c r="H52" s="196"/>
      <c r="I52" s="196"/>
      <c r="J52" s="197"/>
    </row>
    <row r="53" spans="1:10" s="44" customFormat="1" ht="12.75" customHeight="1">
      <c r="A53" s="219" t="s">
        <v>253</v>
      </c>
      <c r="B53" s="196"/>
      <c r="C53" s="196"/>
      <c r="D53" s="196"/>
      <c r="E53" s="196"/>
      <c r="F53" s="196"/>
      <c r="G53" s="196"/>
      <c r="H53" s="196"/>
      <c r="I53" s="196"/>
      <c r="J53" s="197"/>
    </row>
    <row r="54" spans="1:10" s="44" customFormat="1" ht="12.75" customHeight="1">
      <c r="A54" s="45"/>
      <c r="B54" s="228" t="s">
        <v>254</v>
      </c>
      <c r="C54" s="228"/>
      <c r="D54" s="228"/>
      <c r="E54" s="228"/>
      <c r="F54" s="228"/>
      <c r="G54" s="228"/>
      <c r="H54" s="228"/>
      <c r="I54" s="228"/>
      <c r="J54" s="229"/>
    </row>
    <row r="55" spans="1:10" s="44" customFormat="1" ht="12.75" customHeight="1">
      <c r="A55" s="227" t="s">
        <v>255</v>
      </c>
      <c r="B55" s="228"/>
      <c r="C55" s="228"/>
      <c r="D55" s="228"/>
      <c r="E55" s="228"/>
      <c r="F55" s="228"/>
      <c r="G55" s="228"/>
      <c r="H55" s="228"/>
      <c r="I55" s="228"/>
      <c r="J55" s="229"/>
    </row>
    <row r="56" spans="1:10" s="44" customFormat="1" ht="12.75" customHeight="1">
      <c r="A56" s="193" t="s">
        <v>247</v>
      </c>
      <c r="B56" s="194"/>
      <c r="C56" s="194"/>
      <c r="D56" s="194"/>
      <c r="E56" s="194"/>
      <c r="F56" s="194"/>
      <c r="G56" s="194"/>
      <c r="H56" s="194"/>
      <c r="I56" s="194"/>
      <c r="J56" s="195"/>
    </row>
    <row r="57" spans="1:10" s="44" customFormat="1" ht="6" customHeight="1">
      <c r="A57" s="96"/>
      <c r="B57" s="97"/>
      <c r="C57" s="97"/>
      <c r="D57" s="97"/>
      <c r="E57" s="97"/>
      <c r="F57" s="97"/>
      <c r="G57" s="97"/>
      <c r="H57" s="97"/>
      <c r="I57" s="97"/>
      <c r="J57" s="98"/>
    </row>
    <row r="58" spans="1:10" s="44" customFormat="1" ht="25.5" customHeight="1">
      <c r="A58" s="193" t="s">
        <v>303</v>
      </c>
      <c r="B58" s="194"/>
      <c r="C58" s="194"/>
      <c r="D58" s="194"/>
      <c r="E58" s="194"/>
      <c r="F58" s="194"/>
      <c r="G58" s="194"/>
      <c r="H58" s="194"/>
      <c r="I58" s="194"/>
      <c r="J58" s="195"/>
    </row>
    <row r="59" spans="1:10" s="44" customFormat="1" ht="12.75" customHeight="1">
      <c r="A59" s="176">
        <f>IF(N70&gt;0,"ERROR: Based on application submission date above, one or more employees below is ineligible based on hire date","")</f>
      </c>
      <c r="B59" s="177"/>
      <c r="C59" s="177"/>
      <c r="D59" s="177"/>
      <c r="E59" s="177"/>
      <c r="F59" s="177"/>
      <c r="G59" s="177"/>
      <c r="H59" s="177"/>
      <c r="I59" s="177"/>
      <c r="J59" s="178"/>
    </row>
    <row r="60" spans="1:15" s="44" customFormat="1" ht="28.5" customHeight="1">
      <c r="A60" s="264" t="s">
        <v>252</v>
      </c>
      <c r="B60" s="265"/>
      <c r="C60" s="266"/>
      <c r="D60" s="267" t="s">
        <v>256</v>
      </c>
      <c r="E60" s="268"/>
      <c r="F60" s="267" t="s">
        <v>257</v>
      </c>
      <c r="G60" s="268"/>
      <c r="H60" s="258" t="s">
        <v>276</v>
      </c>
      <c r="I60" s="259"/>
      <c r="J60" s="260"/>
      <c r="L60" s="63" t="s">
        <v>259</v>
      </c>
      <c r="M60" s="63" t="s">
        <v>260</v>
      </c>
      <c r="N60" s="65" t="s">
        <v>261</v>
      </c>
      <c r="O60" s="89"/>
    </row>
    <row r="61" spans="1:15" ht="15" customHeight="1">
      <c r="A61" s="243"/>
      <c r="B61" s="244"/>
      <c r="C61" s="245"/>
      <c r="D61" s="235"/>
      <c r="E61" s="236"/>
      <c r="F61" s="248"/>
      <c r="G61" s="249"/>
      <c r="H61" s="261"/>
      <c r="I61" s="262"/>
      <c r="J61" s="263"/>
      <c r="L61" s="62">
        <f aca="true" t="shared" si="0" ref="L61:L68">IF(F61="","",IF(F61&lt;10.88,1,0))</f>
      </c>
      <c r="M61" s="62">
        <f>IF(H61="","",IF(H61="No",1,0))</f>
      </c>
      <c r="N61" s="62">
        <f>IF($C$4="",0,IF(D61="",0,IF(D61&lt;$N$5,1,IF(D61&gt;$O$5,1,0))))</f>
        <v>0</v>
      </c>
      <c r="O61" s="85"/>
    </row>
    <row r="62" spans="1:15" ht="15" customHeight="1">
      <c r="A62" s="230"/>
      <c r="B62" s="246"/>
      <c r="C62" s="247"/>
      <c r="D62" s="233"/>
      <c r="E62" s="234"/>
      <c r="F62" s="237"/>
      <c r="G62" s="238"/>
      <c r="H62" s="282"/>
      <c r="I62" s="283"/>
      <c r="J62" s="284"/>
      <c r="L62" s="62">
        <f t="shared" si="0"/>
      </c>
      <c r="M62" s="62">
        <f aca="true" t="shared" si="1" ref="M62:M68">IF(H62="","",IF(H62="No",1,0))</f>
      </c>
      <c r="N62" s="62">
        <f aca="true" t="shared" si="2" ref="N62:N68">IF($C$4="",0,IF(D62="",0,IF(D62&lt;$N$5,1,IF(D62&gt;$O$5,1,0))))</f>
        <v>0</v>
      </c>
      <c r="O62" s="85"/>
    </row>
    <row r="63" spans="1:15" ht="15" customHeight="1">
      <c r="A63" s="243"/>
      <c r="B63" s="244"/>
      <c r="C63" s="245"/>
      <c r="D63" s="235"/>
      <c r="E63" s="236"/>
      <c r="F63" s="248"/>
      <c r="G63" s="249"/>
      <c r="H63" s="285"/>
      <c r="I63" s="286"/>
      <c r="J63" s="287"/>
      <c r="L63" s="62">
        <f t="shared" si="0"/>
      </c>
      <c r="M63" s="62">
        <f t="shared" si="1"/>
      </c>
      <c r="N63" s="62">
        <f t="shared" si="2"/>
        <v>0</v>
      </c>
      <c r="O63" s="85"/>
    </row>
    <row r="64" spans="1:15" ht="15" customHeight="1">
      <c r="A64" s="230"/>
      <c r="B64" s="231"/>
      <c r="C64" s="232"/>
      <c r="D64" s="233"/>
      <c r="E64" s="234"/>
      <c r="F64" s="237"/>
      <c r="G64" s="238"/>
      <c r="H64" s="282"/>
      <c r="I64" s="283"/>
      <c r="J64" s="284"/>
      <c r="L64" s="62">
        <f t="shared" si="0"/>
      </c>
      <c r="M64" s="62">
        <f t="shared" si="1"/>
      </c>
      <c r="N64" s="62">
        <f t="shared" si="2"/>
        <v>0</v>
      </c>
      <c r="O64" s="85"/>
    </row>
    <row r="65" spans="1:15" ht="15" customHeight="1">
      <c r="A65" s="243"/>
      <c r="B65" s="288"/>
      <c r="C65" s="289"/>
      <c r="D65" s="235"/>
      <c r="E65" s="269"/>
      <c r="F65" s="248"/>
      <c r="G65" s="281"/>
      <c r="H65" s="261"/>
      <c r="I65" s="262"/>
      <c r="J65" s="263"/>
      <c r="L65" s="62">
        <f t="shared" si="0"/>
      </c>
      <c r="M65" s="62">
        <f t="shared" si="1"/>
      </c>
      <c r="N65" s="62">
        <f t="shared" si="2"/>
        <v>0</v>
      </c>
      <c r="O65" s="85"/>
    </row>
    <row r="66" spans="1:15" ht="15" customHeight="1">
      <c r="A66" s="230"/>
      <c r="B66" s="231"/>
      <c r="C66" s="232"/>
      <c r="D66" s="233"/>
      <c r="E66" s="234"/>
      <c r="F66" s="237"/>
      <c r="G66" s="238"/>
      <c r="H66" s="282"/>
      <c r="I66" s="283"/>
      <c r="J66" s="284"/>
      <c r="L66" s="62">
        <f t="shared" si="0"/>
      </c>
      <c r="M66" s="62">
        <f t="shared" si="1"/>
      </c>
      <c r="N66" s="62">
        <f t="shared" si="2"/>
        <v>0</v>
      </c>
      <c r="O66" s="85"/>
    </row>
    <row r="67" spans="1:15" ht="15" customHeight="1">
      <c r="A67" s="243"/>
      <c r="B67" s="288"/>
      <c r="C67" s="289"/>
      <c r="D67" s="235"/>
      <c r="E67" s="269"/>
      <c r="F67" s="248"/>
      <c r="G67" s="281"/>
      <c r="H67" s="261"/>
      <c r="I67" s="262"/>
      <c r="J67" s="263"/>
      <c r="L67" s="62">
        <f t="shared" si="0"/>
      </c>
      <c r="M67" s="62">
        <f t="shared" si="1"/>
      </c>
      <c r="N67" s="62">
        <f t="shared" si="2"/>
        <v>0</v>
      </c>
      <c r="O67" s="85"/>
    </row>
    <row r="68" spans="1:15" ht="15" customHeight="1">
      <c r="A68" s="290"/>
      <c r="B68" s="291"/>
      <c r="C68" s="292"/>
      <c r="D68" s="250"/>
      <c r="E68" s="251"/>
      <c r="F68" s="252"/>
      <c r="G68" s="253"/>
      <c r="H68" s="239"/>
      <c r="I68" s="240"/>
      <c r="J68" s="241"/>
      <c r="L68" s="62">
        <f t="shared" si="0"/>
      </c>
      <c r="M68" s="62">
        <f t="shared" si="1"/>
      </c>
      <c r="N68" s="62">
        <f t="shared" si="2"/>
        <v>0</v>
      </c>
      <c r="O68" s="85"/>
    </row>
    <row r="69" spans="1:15" ht="15" customHeight="1">
      <c r="A69" s="127" t="s">
        <v>297</v>
      </c>
      <c r="B69" s="128"/>
      <c r="C69" s="128"/>
      <c r="D69" s="128"/>
      <c r="E69" s="129"/>
      <c r="F69" s="125">
        <f>IF(L78=0,0,SUM(F61:G68)/L78)</f>
        <v>0</v>
      </c>
      <c r="G69" s="126"/>
      <c r="H69" s="100"/>
      <c r="I69" s="100"/>
      <c r="J69" s="101"/>
      <c r="L69" s="62"/>
      <c r="M69" s="62"/>
      <c r="N69" s="62"/>
      <c r="O69" s="85"/>
    </row>
    <row r="70" spans="1:15" ht="12.75">
      <c r="A70" s="174">
        <f>IF(L70&gt;0,"ERROR: One or more employees above does not qualify","")</f>
      </c>
      <c r="B70" s="175"/>
      <c r="C70" s="175"/>
      <c r="D70" s="175"/>
      <c r="E70" s="175"/>
      <c r="F70" s="255">
        <f>IF(M70&gt;0,"ERROR: One or more employees above does not qualify","")</f>
      </c>
      <c r="G70" s="255"/>
      <c r="H70" s="255"/>
      <c r="I70" s="255"/>
      <c r="J70" s="256"/>
      <c r="L70" s="62">
        <f>COUNTIF(L61:L68,"1")</f>
        <v>0</v>
      </c>
      <c r="M70" s="62">
        <f>COUNTIF(M61:M68,"1")</f>
        <v>0</v>
      </c>
      <c r="N70" s="62">
        <f>SUM(N61:N68)</f>
        <v>0</v>
      </c>
      <c r="O70" s="85"/>
    </row>
    <row r="71" spans="1:12" ht="15" customHeight="1">
      <c r="A71" s="336">
        <f>IF(L71="ERROR","For accurate tax credit calculation, employee errors must be corrected before proceeding","")</f>
      </c>
      <c r="B71" s="337"/>
      <c r="C71" s="337"/>
      <c r="D71" s="337"/>
      <c r="E71" s="337"/>
      <c r="F71" s="337"/>
      <c r="G71" s="337"/>
      <c r="H71" s="337"/>
      <c r="I71" s="337"/>
      <c r="J71" s="338"/>
      <c r="L71" s="62">
        <f>IF(SUM(L70:N70)&gt;0,"ERROR","")</f>
      </c>
    </row>
    <row r="72" spans="1:10" ht="12.75" customHeight="1">
      <c r="A72" s="242" t="s">
        <v>202</v>
      </c>
      <c r="B72" s="242"/>
      <c r="C72" s="242"/>
      <c r="D72" s="242"/>
      <c r="E72" s="242"/>
      <c r="F72" s="242"/>
      <c r="G72" s="242"/>
      <c r="H72" s="242"/>
      <c r="I72" s="242"/>
      <c r="J72" s="242"/>
    </row>
    <row r="73" spans="1:13" ht="70.5" customHeight="1">
      <c r="A73" s="319" t="s">
        <v>331</v>
      </c>
      <c r="B73" s="320"/>
      <c r="C73" s="320"/>
      <c r="D73" s="320"/>
      <c r="E73" s="320"/>
      <c r="F73" s="320"/>
      <c r="G73" s="320"/>
      <c r="H73" s="320"/>
      <c r="I73" s="321"/>
      <c r="J73" s="67"/>
      <c r="L73" s="62" t="b">
        <f>AND(J73="Yes",J77&gt;0)</f>
        <v>0</v>
      </c>
      <c r="M73" s="69" t="s">
        <v>265</v>
      </c>
    </row>
    <row r="74" spans="1:10" ht="12.75" customHeight="1">
      <c r="A74" s="322" t="s">
        <v>332</v>
      </c>
      <c r="B74" s="323"/>
      <c r="C74" s="323"/>
      <c r="D74" s="323"/>
      <c r="E74" s="323"/>
      <c r="F74" s="323"/>
      <c r="G74" s="323"/>
      <c r="H74" s="323"/>
      <c r="I74" s="323"/>
      <c r="J74" s="324"/>
    </row>
    <row r="75" spans="1:13" ht="15" customHeight="1">
      <c r="A75" s="325">
        <f>IF(J73="Yes","Enter the base employment date from the applicant's FIRST approved KSBTC application",IF(J73="No","Skip to row 78 below",""))</f>
      </c>
      <c r="B75" s="326"/>
      <c r="C75" s="326"/>
      <c r="D75" s="326"/>
      <c r="E75" s="326"/>
      <c r="F75" s="326"/>
      <c r="G75" s="326"/>
      <c r="H75" s="326"/>
      <c r="I75" s="327"/>
      <c r="J75" s="74"/>
      <c r="M75" s="62">
        <f aca="true" t="shared" si="3" ref="M75:M80">IF(D61="","",D61)</f>
      </c>
    </row>
    <row r="76" spans="1:13" ht="15" customHeight="1">
      <c r="A76" s="328">
        <f>IF(J73="Yes","Enter the applicant's base employment number as of the date in cell J75","")</f>
      </c>
      <c r="B76" s="329"/>
      <c r="C76" s="329"/>
      <c r="D76" s="329"/>
      <c r="E76" s="329"/>
      <c r="F76" s="329"/>
      <c r="G76" s="329"/>
      <c r="H76" s="329"/>
      <c r="I76" s="330"/>
      <c r="J76" s="75"/>
      <c r="M76" s="62">
        <f t="shared" si="3"/>
      </c>
    </row>
    <row r="77" spans="1:13" ht="15" customHeight="1">
      <c r="A77" s="328">
        <f>IF(J73="Yes","Enter the number of applicant employees approved for a tax credit on ALL previous KSBTC applications","")</f>
      </c>
      <c r="B77" s="329"/>
      <c r="C77" s="329"/>
      <c r="D77" s="329"/>
      <c r="E77" s="329"/>
      <c r="F77" s="329"/>
      <c r="G77" s="329"/>
      <c r="H77" s="329"/>
      <c r="I77" s="330"/>
      <c r="J77" s="75"/>
      <c r="L77" s="62">
        <f>IF(J77=0,0,J76+J77)</f>
        <v>0</v>
      </c>
      <c r="M77" s="62">
        <f t="shared" si="3"/>
      </c>
    </row>
    <row r="78" spans="1:13" ht="25.5" customHeight="1">
      <c r="A78" s="331">
        <f>IF(L73=TRUE,"Skip rows 78 and 79",IF(J73="No","Based on 1) your answer that this is the applicant's first KSBTC application, and 2) the earliest hire/start date listed in the new full-time employee section above, your Base Employment date is:",""))</f>
      </c>
      <c r="B78" s="332"/>
      <c r="C78" s="332"/>
      <c r="D78" s="332"/>
      <c r="E78" s="332"/>
      <c r="F78" s="332"/>
      <c r="G78" s="332"/>
      <c r="H78" s="332"/>
      <c r="I78" s="333"/>
      <c r="J78" s="68">
        <f>IF(J73="No",N89-1,"")</f>
      </c>
      <c r="L78">
        <f>COUNTIF(F61:G68,"&gt;0")</f>
        <v>0</v>
      </c>
      <c r="M78" s="62">
        <f t="shared" si="3"/>
      </c>
    </row>
    <row r="79" spans="1:13" ht="15" customHeight="1">
      <c r="A79" s="350">
        <f>IF(J73="No","Enter the number of full-time applicant employees subject to KY income tax as of","")</f>
      </c>
      <c r="B79" s="351"/>
      <c r="C79" s="351"/>
      <c r="D79" s="351"/>
      <c r="E79" s="351"/>
      <c r="F79" s="351"/>
      <c r="G79" s="351"/>
      <c r="H79" s="334">
        <f>J78</f>
      </c>
      <c r="I79" s="335"/>
      <c r="J79" s="76"/>
      <c r="L79">
        <f>COUNTIF(H61:H68,"Yes")</f>
        <v>0</v>
      </c>
      <c r="M79" s="62">
        <f t="shared" si="3"/>
      </c>
    </row>
    <row r="80" spans="1:13" ht="19.5" customHeight="1">
      <c r="A80" s="303" t="s">
        <v>292</v>
      </c>
      <c r="B80" s="304"/>
      <c r="C80" s="304"/>
      <c r="D80" s="304"/>
      <c r="E80" s="304"/>
      <c r="F80" s="304"/>
      <c r="G80" s="304"/>
      <c r="H80" s="305"/>
      <c r="I80" s="306">
        <f>IF(L73=TRUE,J76+J77,IF(L80=TRUE,J79,""))</f>
      </c>
      <c r="J80" s="307"/>
      <c r="L80" t="b">
        <f>AND(J73="No",L81&gt;0)</f>
        <v>0</v>
      </c>
      <c r="M80" s="62">
        <f t="shared" si="3"/>
      </c>
    </row>
    <row r="81" spans="1:14" ht="19.5" customHeight="1">
      <c r="A81" s="303" t="s">
        <v>294</v>
      </c>
      <c r="B81" s="304"/>
      <c r="C81" s="304"/>
      <c r="D81" s="304"/>
      <c r="E81" s="304"/>
      <c r="F81" s="304"/>
      <c r="G81" s="304"/>
      <c r="H81" s="304"/>
      <c r="I81" s="346">
        <f>IF(I80="","",H43-I80)</f>
      </c>
      <c r="J81" s="307"/>
      <c r="L81">
        <f>COUNTA(J79)</f>
        <v>0</v>
      </c>
      <c r="M81" s="62"/>
      <c r="N81" s="99" t="str">
        <f>CONCATENATE(N82,N83)</f>
        <v>Based on your net increase in employment, the number of eligible employees currently listed in the New Full-Time Employees section of your application exceeds the number of employees eligible for a tax credit.  Please return to the New Full-Time Employees section above and remove employees until the number of employees listed does not exceed the number listed on row 82 above.  Choose listed positions carefully to ensure that the time frame for qualifying equipment purchases is met as well.</v>
      </c>
    </row>
    <row r="82" spans="1:14" ht="19.5" customHeight="1">
      <c r="A82" s="303" t="s">
        <v>296</v>
      </c>
      <c r="B82" s="304"/>
      <c r="C82" s="304"/>
      <c r="D82" s="304"/>
      <c r="E82" s="304"/>
      <c r="F82" s="304"/>
      <c r="G82" s="94">
        <f>IF(I81="","",IF(I81&lt;8,I81,8))</f>
      </c>
      <c r="H82" s="347" t="s">
        <v>293</v>
      </c>
      <c r="I82" s="348"/>
      <c r="J82" s="349"/>
      <c r="M82" s="62"/>
      <c r="N82" s="99" t="s">
        <v>295</v>
      </c>
    </row>
    <row r="83" spans="1:14" ht="81" customHeight="1">
      <c r="A83" s="308">
        <f>IF(L79="","",IF(G82="","",IF(L79&gt;G82,N81,"")))</f>
      </c>
      <c r="B83" s="309"/>
      <c r="C83" s="309"/>
      <c r="D83" s="309"/>
      <c r="E83" s="309"/>
      <c r="F83" s="309"/>
      <c r="G83" s="309"/>
      <c r="H83" s="309"/>
      <c r="I83" s="309"/>
      <c r="J83" s="310"/>
      <c r="L83">
        <f>IF(L79="","",IF(G82="","",IF(L79&gt;G82,"ERROR","")))</f>
      </c>
      <c r="M83" s="62"/>
      <c r="N83" s="99" t="s">
        <v>325</v>
      </c>
    </row>
    <row r="84" spans="1:13" ht="12.75">
      <c r="A84" s="293" t="s">
        <v>208</v>
      </c>
      <c r="B84" s="293"/>
      <c r="C84" s="293"/>
      <c r="D84" s="293"/>
      <c r="E84" s="293"/>
      <c r="F84" s="293"/>
      <c r="G84" s="293"/>
      <c r="H84" s="293"/>
      <c r="I84" s="293"/>
      <c r="J84" s="293"/>
      <c r="M84" s="62">
        <f>IF(D67="","",D67)</f>
      </c>
    </row>
    <row r="85" spans="1:13" ht="50.25" customHeight="1">
      <c r="A85" s="254" t="s">
        <v>288</v>
      </c>
      <c r="B85" s="112"/>
      <c r="C85" s="112"/>
      <c r="D85" s="112"/>
      <c r="E85" s="112"/>
      <c r="F85" s="112"/>
      <c r="G85" s="112"/>
      <c r="H85" s="112"/>
      <c r="I85" s="112"/>
      <c r="J85" s="167"/>
      <c r="M85" s="62">
        <f>IF(D68="","",D68)</f>
      </c>
    </row>
    <row r="86" spans="1:10" s="44" customFormat="1" ht="3.75" customHeight="1">
      <c r="A86" s="294"/>
      <c r="B86" s="295"/>
      <c r="C86" s="295"/>
      <c r="D86" s="295"/>
      <c r="E86" s="295"/>
      <c r="F86" s="295"/>
      <c r="G86" s="295"/>
      <c r="H86" s="295"/>
      <c r="I86" s="295"/>
      <c r="J86" s="296"/>
    </row>
    <row r="87" spans="1:10" s="44" customFormat="1" ht="25.5" customHeight="1" hidden="1">
      <c r="A87" s="219" t="s">
        <v>218</v>
      </c>
      <c r="B87" s="112"/>
      <c r="C87" s="112"/>
      <c r="D87" s="112"/>
      <c r="E87" s="112"/>
      <c r="F87" s="112"/>
      <c r="G87" s="112"/>
      <c r="H87" s="112"/>
      <c r="I87" s="112"/>
      <c r="J87" s="167"/>
    </row>
    <row r="88" spans="1:10" s="44" customFormat="1" ht="6" customHeight="1" hidden="1">
      <c r="A88" s="27"/>
      <c r="B88" s="9"/>
      <c r="C88" s="9"/>
      <c r="D88" s="9"/>
      <c r="E88" s="9"/>
      <c r="F88" s="144"/>
      <c r="G88" s="144"/>
      <c r="H88" s="9"/>
      <c r="I88" s="9"/>
      <c r="J88" s="10"/>
    </row>
    <row r="89" spans="1:14" s="44" customFormat="1" ht="25.5" customHeight="1">
      <c r="A89" s="276" t="s">
        <v>267</v>
      </c>
      <c r="B89" s="297"/>
      <c r="C89" s="297"/>
      <c r="D89" s="297"/>
      <c r="E89" s="297"/>
      <c r="F89" s="297"/>
      <c r="G89" s="297"/>
      <c r="H89" s="297"/>
      <c r="I89" s="297"/>
      <c r="J89" s="298"/>
      <c r="L89" s="70">
        <f>MAX(M75:M85)</f>
        <v>0</v>
      </c>
      <c r="M89" s="70">
        <f>MIN(M75:M85)</f>
        <v>0</v>
      </c>
      <c r="N89" s="70">
        <f>IF(M89="",0,M89)</f>
        <v>0</v>
      </c>
    </row>
    <row r="90" spans="1:13" s="44" customFormat="1" ht="12.75" customHeight="1">
      <c r="A90" s="294" t="s">
        <v>268</v>
      </c>
      <c r="B90" s="295"/>
      <c r="C90" s="295"/>
      <c r="D90" s="295"/>
      <c r="E90" s="295"/>
      <c r="F90" s="295"/>
      <c r="G90" s="295"/>
      <c r="H90" s="295"/>
      <c r="I90" s="295"/>
      <c r="J90" s="296"/>
      <c r="L90" s="70">
        <f>IF(L89&gt;0,EDATE(L89,6),"")</f>
      </c>
      <c r="M90" s="70">
        <f>IF(M89&gt;0,EDATE(M89,-6),"")</f>
      </c>
    </row>
    <row r="91" spans="1:13" s="44" customFormat="1" ht="12.75" customHeight="1">
      <c r="A91" s="352" t="s">
        <v>269</v>
      </c>
      <c r="B91" s="353"/>
      <c r="C91" s="353"/>
      <c r="D91" s="353"/>
      <c r="E91" s="353"/>
      <c r="F91" s="353"/>
      <c r="G91" s="353"/>
      <c r="H91" s="353"/>
      <c r="I91" s="353"/>
      <c r="J91" s="354"/>
      <c r="L91" s="70">
        <f>IF(L90="","",IF(L90&gt;C4,C4,L90))</f>
      </c>
      <c r="M91" s="70">
        <f>IF(M90="","",IF(M90&lt;N5,N5,M90))</f>
      </c>
    </row>
    <row r="92" spans="1:10" s="44" customFormat="1" ht="14.25" customHeight="1">
      <c r="A92" s="135" t="s">
        <v>270</v>
      </c>
      <c r="B92" s="136"/>
      <c r="C92" s="136"/>
      <c r="D92" s="136"/>
      <c r="E92" s="136"/>
      <c r="F92" s="136"/>
      <c r="G92" s="136"/>
      <c r="H92" s="136"/>
      <c r="I92" s="136"/>
      <c r="J92" s="137"/>
    </row>
    <row r="93" spans="1:10" s="44" customFormat="1" ht="12.75" customHeight="1">
      <c r="A93" s="219" t="s">
        <v>263</v>
      </c>
      <c r="B93" s="196"/>
      <c r="C93" s="196"/>
      <c r="D93" s="196"/>
      <c r="E93" s="196"/>
      <c r="F93" s="196"/>
      <c r="G93" s="196"/>
      <c r="H93" s="196"/>
      <c r="I93" s="196"/>
      <c r="J93" s="197"/>
    </row>
    <row r="94" spans="1:10" s="44" customFormat="1" ht="14.25" customHeight="1">
      <c r="A94" s="54"/>
      <c r="B94" s="301" t="s">
        <v>271</v>
      </c>
      <c r="C94" s="301"/>
      <c r="D94" s="301"/>
      <c r="E94" s="301"/>
      <c r="F94" s="301"/>
      <c r="G94" s="301"/>
      <c r="H94" s="301"/>
      <c r="I94" s="301"/>
      <c r="J94" s="302"/>
    </row>
    <row r="95" spans="1:10" s="44" customFormat="1" ht="14.25" customHeight="1">
      <c r="A95" s="135" t="s">
        <v>285</v>
      </c>
      <c r="B95" s="136"/>
      <c r="C95" s="136"/>
      <c r="D95" s="136"/>
      <c r="E95" s="136"/>
      <c r="F95" s="136"/>
      <c r="G95" s="136"/>
      <c r="H95" s="136"/>
      <c r="I95" s="136"/>
      <c r="J95" s="137"/>
    </row>
    <row r="96" spans="1:10" s="44" customFormat="1" ht="12.75" customHeight="1">
      <c r="A96" s="138" t="s">
        <v>281</v>
      </c>
      <c r="B96" s="139"/>
      <c r="C96" s="140"/>
      <c r="D96" s="88">
        <f>M91</f>
      </c>
      <c r="E96" s="72" t="s">
        <v>282</v>
      </c>
      <c r="F96" s="73">
        <f>L91</f>
      </c>
      <c r="G96" s="141" t="s">
        <v>286</v>
      </c>
      <c r="H96" s="142"/>
      <c r="I96" s="142"/>
      <c r="J96" s="143"/>
    </row>
    <row r="97" spans="1:14" s="48" customFormat="1" ht="38.25" customHeight="1">
      <c r="A97" s="225" t="s">
        <v>209</v>
      </c>
      <c r="B97" s="226"/>
      <c r="C97" s="66" t="s">
        <v>264</v>
      </c>
      <c r="D97" s="49" t="s">
        <v>210</v>
      </c>
      <c r="E97" s="225" t="s">
        <v>211</v>
      </c>
      <c r="F97" s="226"/>
      <c r="G97" s="225" t="s">
        <v>277</v>
      </c>
      <c r="H97" s="226"/>
      <c r="I97" s="225" t="s">
        <v>280</v>
      </c>
      <c r="J97" s="226"/>
      <c r="M97" s="92" t="s">
        <v>287</v>
      </c>
      <c r="N97" s="92" t="s">
        <v>289</v>
      </c>
    </row>
    <row r="98" spans="1:14" s="52" customFormat="1" ht="25.5" customHeight="1">
      <c r="A98" s="145"/>
      <c r="B98" s="146"/>
      <c r="C98" s="50"/>
      <c r="D98" s="51"/>
      <c r="E98" s="147"/>
      <c r="F98" s="148"/>
      <c r="G98" s="147"/>
      <c r="H98" s="148"/>
      <c r="I98" s="220">
        <f>(D98*E98)-G98</f>
        <v>0</v>
      </c>
      <c r="J98" s="221"/>
      <c r="K98" s="55"/>
      <c r="M98" s="93">
        <f>IF(C98="",0,IF(C98&lt;$D$96,1,IF(C98&gt;$F$96,1,0)))</f>
        <v>0</v>
      </c>
      <c r="N98" s="71">
        <f>IF(D98="",0,IF(I98=0,0,IF(I98/D98&lt;300,1,0)))</f>
        <v>0</v>
      </c>
    </row>
    <row r="99" spans="1:14" s="52" customFormat="1" ht="25.5" customHeight="1">
      <c r="A99" s="145"/>
      <c r="B99" s="146"/>
      <c r="C99" s="50"/>
      <c r="D99" s="51"/>
      <c r="E99" s="147"/>
      <c r="F99" s="148"/>
      <c r="G99" s="147"/>
      <c r="H99" s="148"/>
      <c r="I99" s="220">
        <f aca="true" t="shared" si="4" ref="I99:I111">(D99*E99)-G99</f>
        <v>0</v>
      </c>
      <c r="J99" s="221"/>
      <c r="K99" s="55"/>
      <c r="M99" s="93">
        <f aca="true" t="shared" si="5" ref="M99:M111">IF(C99="",0,IF(C99&lt;$D$96,1,IF(C99&gt;$F$96,1,0)))</f>
        <v>0</v>
      </c>
      <c r="N99" s="71">
        <f aca="true" t="shared" si="6" ref="N99:N111">IF(D99="",0,IF(I99=0,0,IF(I99/D99&lt;300,1,0)))</f>
        <v>0</v>
      </c>
    </row>
    <row r="100" spans="1:14" s="52" customFormat="1" ht="25.5" customHeight="1">
      <c r="A100" s="145"/>
      <c r="B100" s="146"/>
      <c r="C100" s="50"/>
      <c r="D100" s="51"/>
      <c r="E100" s="147"/>
      <c r="F100" s="148"/>
      <c r="G100" s="147"/>
      <c r="H100" s="148"/>
      <c r="I100" s="220">
        <f t="shared" si="4"/>
        <v>0</v>
      </c>
      <c r="J100" s="221"/>
      <c r="K100" s="55"/>
      <c r="M100" s="93">
        <f t="shared" si="5"/>
        <v>0</v>
      </c>
      <c r="N100" s="71">
        <f t="shared" si="6"/>
        <v>0</v>
      </c>
    </row>
    <row r="101" spans="1:14" s="52" customFormat="1" ht="25.5" customHeight="1">
      <c r="A101" s="145"/>
      <c r="B101" s="146"/>
      <c r="C101" s="50"/>
      <c r="D101" s="51"/>
      <c r="E101" s="147"/>
      <c r="F101" s="148"/>
      <c r="G101" s="147"/>
      <c r="H101" s="148"/>
      <c r="I101" s="220">
        <f t="shared" si="4"/>
        <v>0</v>
      </c>
      <c r="J101" s="221"/>
      <c r="K101" s="55"/>
      <c r="M101" s="93">
        <f t="shared" si="5"/>
        <v>0</v>
      </c>
      <c r="N101" s="71">
        <f t="shared" si="6"/>
        <v>0</v>
      </c>
    </row>
    <row r="102" spans="1:14" s="52" customFormat="1" ht="25.5" customHeight="1">
      <c r="A102" s="145"/>
      <c r="B102" s="146"/>
      <c r="C102" s="50"/>
      <c r="D102" s="51"/>
      <c r="E102" s="147"/>
      <c r="F102" s="148"/>
      <c r="G102" s="147"/>
      <c r="H102" s="148"/>
      <c r="I102" s="220">
        <f t="shared" si="4"/>
        <v>0</v>
      </c>
      <c r="J102" s="221"/>
      <c r="K102" s="55"/>
      <c r="M102" s="93">
        <f t="shared" si="5"/>
        <v>0</v>
      </c>
      <c r="N102" s="71">
        <f t="shared" si="6"/>
        <v>0</v>
      </c>
    </row>
    <row r="103" spans="1:14" s="52" customFormat="1" ht="25.5" customHeight="1">
      <c r="A103" s="145"/>
      <c r="B103" s="146"/>
      <c r="C103" s="50"/>
      <c r="D103" s="51"/>
      <c r="E103" s="147"/>
      <c r="F103" s="148"/>
      <c r="G103" s="147"/>
      <c r="H103" s="148"/>
      <c r="I103" s="220">
        <f t="shared" si="4"/>
        <v>0</v>
      </c>
      <c r="J103" s="221"/>
      <c r="K103" s="55"/>
      <c r="L103" s="71">
        <f>IF(I112&lt;5000,0,I112)</f>
        <v>0</v>
      </c>
      <c r="M103" s="93">
        <f t="shared" si="5"/>
        <v>0</v>
      </c>
      <c r="N103" s="71">
        <f t="shared" si="6"/>
        <v>0</v>
      </c>
    </row>
    <row r="104" spans="1:14" s="52" customFormat="1" ht="25.5" customHeight="1">
      <c r="A104" s="145"/>
      <c r="B104" s="146"/>
      <c r="C104" s="50"/>
      <c r="D104" s="51"/>
      <c r="E104" s="147"/>
      <c r="F104" s="148"/>
      <c r="G104" s="147"/>
      <c r="H104" s="148"/>
      <c r="I104" s="220">
        <f t="shared" si="4"/>
        <v>0</v>
      </c>
      <c r="J104" s="221"/>
      <c r="K104" s="55"/>
      <c r="M104" s="93">
        <f t="shared" si="5"/>
        <v>0</v>
      </c>
      <c r="N104" s="71">
        <f t="shared" si="6"/>
        <v>0</v>
      </c>
    </row>
    <row r="105" spans="1:14" s="52" customFormat="1" ht="25.5" customHeight="1">
      <c r="A105" s="145"/>
      <c r="B105" s="146"/>
      <c r="C105" s="50"/>
      <c r="D105" s="51"/>
      <c r="E105" s="147"/>
      <c r="F105" s="148"/>
      <c r="G105" s="147"/>
      <c r="H105" s="148"/>
      <c r="I105" s="220">
        <f t="shared" si="4"/>
        <v>0</v>
      </c>
      <c r="J105" s="221"/>
      <c r="K105" s="55"/>
      <c r="M105" s="93">
        <f t="shared" si="5"/>
        <v>0</v>
      </c>
      <c r="N105" s="71">
        <f t="shared" si="6"/>
        <v>0</v>
      </c>
    </row>
    <row r="106" spans="1:14" s="52" customFormat="1" ht="25.5" customHeight="1">
      <c r="A106" s="152"/>
      <c r="B106" s="153"/>
      <c r="C106" s="50"/>
      <c r="D106" s="51"/>
      <c r="E106" s="147"/>
      <c r="F106" s="154"/>
      <c r="G106" s="147"/>
      <c r="H106" s="154"/>
      <c r="I106" s="220">
        <f>(D106*E106)-G106</f>
        <v>0</v>
      </c>
      <c r="J106" s="221"/>
      <c r="K106" s="55"/>
      <c r="M106" s="93">
        <f t="shared" si="5"/>
        <v>0</v>
      </c>
      <c r="N106" s="71">
        <f t="shared" si="6"/>
        <v>0</v>
      </c>
    </row>
    <row r="107" spans="1:14" s="52" customFormat="1" ht="25.5" customHeight="1">
      <c r="A107" s="152"/>
      <c r="B107" s="153"/>
      <c r="C107" s="50"/>
      <c r="D107" s="51"/>
      <c r="E107" s="147"/>
      <c r="F107" s="154"/>
      <c r="G107" s="147"/>
      <c r="H107" s="154"/>
      <c r="I107" s="220">
        <f>(D107*E107)-G107</f>
        <v>0</v>
      </c>
      <c r="J107" s="221"/>
      <c r="K107" s="55"/>
      <c r="M107" s="93">
        <f t="shared" si="5"/>
        <v>0</v>
      </c>
      <c r="N107" s="71">
        <f t="shared" si="6"/>
        <v>0</v>
      </c>
    </row>
    <row r="108" spans="1:14" s="52" customFormat="1" ht="25.5" customHeight="1">
      <c r="A108" s="152"/>
      <c r="B108" s="153"/>
      <c r="C108" s="50"/>
      <c r="D108" s="51"/>
      <c r="E108" s="147"/>
      <c r="F108" s="154"/>
      <c r="G108" s="147"/>
      <c r="H108" s="154"/>
      <c r="I108" s="220">
        <f>(D108*E108)-G108</f>
        <v>0</v>
      </c>
      <c r="J108" s="221"/>
      <c r="K108" s="55"/>
      <c r="M108" s="93">
        <f t="shared" si="5"/>
        <v>0</v>
      </c>
      <c r="N108" s="71">
        <f t="shared" si="6"/>
        <v>0</v>
      </c>
    </row>
    <row r="109" spans="1:14" s="52" customFormat="1" ht="25.5" customHeight="1">
      <c r="A109" s="152"/>
      <c r="B109" s="153"/>
      <c r="C109" s="50"/>
      <c r="D109" s="51"/>
      <c r="E109" s="147"/>
      <c r="F109" s="154"/>
      <c r="G109" s="147"/>
      <c r="H109" s="154"/>
      <c r="I109" s="220">
        <f>(D109*E109)-G109</f>
        <v>0</v>
      </c>
      <c r="J109" s="221"/>
      <c r="K109" s="55"/>
      <c r="M109" s="93">
        <f t="shared" si="5"/>
        <v>0</v>
      </c>
      <c r="N109" s="71">
        <f t="shared" si="6"/>
        <v>0</v>
      </c>
    </row>
    <row r="110" spans="1:14" s="52" customFormat="1" ht="25.5" customHeight="1">
      <c r="A110" s="152"/>
      <c r="B110" s="153"/>
      <c r="C110" s="50"/>
      <c r="D110" s="51"/>
      <c r="E110" s="147"/>
      <c r="F110" s="154"/>
      <c r="G110" s="147"/>
      <c r="H110" s="154"/>
      <c r="I110" s="220">
        <f t="shared" si="4"/>
        <v>0</v>
      </c>
      <c r="J110" s="221"/>
      <c r="K110" s="55"/>
      <c r="M110" s="93">
        <f t="shared" si="5"/>
        <v>0</v>
      </c>
      <c r="N110" s="71">
        <f t="shared" si="6"/>
        <v>0</v>
      </c>
    </row>
    <row r="111" spans="1:14" s="52" customFormat="1" ht="25.5" customHeight="1">
      <c r="A111" s="145"/>
      <c r="B111" s="146"/>
      <c r="C111" s="50"/>
      <c r="D111" s="51"/>
      <c r="E111" s="147"/>
      <c r="F111" s="148"/>
      <c r="G111" s="147"/>
      <c r="H111" s="148"/>
      <c r="I111" s="220">
        <f t="shared" si="4"/>
        <v>0</v>
      </c>
      <c r="J111" s="221"/>
      <c r="K111" s="55"/>
      <c r="M111" s="93">
        <f t="shared" si="5"/>
        <v>0</v>
      </c>
      <c r="N111" s="71">
        <f t="shared" si="6"/>
        <v>0</v>
      </c>
    </row>
    <row r="112" spans="1:14" ht="12.75">
      <c r="A112" s="299" t="str">
        <f>IF(I112&lt;5000,"Continue adding equipment until the Qualifying Cost is at least $5,000","")</f>
        <v>Continue adding equipment until the Qualifying Cost is at least $5,000</v>
      </c>
      <c r="B112" s="300"/>
      <c r="C112" s="300"/>
      <c r="D112" s="300"/>
      <c r="E112" s="300"/>
      <c r="F112" s="300"/>
      <c r="G112" s="300"/>
      <c r="H112" s="77" t="s">
        <v>212</v>
      </c>
      <c r="I112" s="158">
        <f>SUM(I98:J111)</f>
        <v>0</v>
      </c>
      <c r="J112" s="159"/>
      <c r="M112" s="93">
        <f>SUM(M98:M111)</f>
        <v>0</v>
      </c>
      <c r="N112" s="93">
        <f>SUM(N98:N111)</f>
        <v>0</v>
      </c>
    </row>
    <row r="113" spans="1:13" ht="12.75" customHeight="1">
      <c r="A113" s="339">
        <f>IF(M113="ERROR","ERROR: One or more equipment items listed above does not qualify; please correct before proceeding","")</f>
      </c>
      <c r="B113" s="340"/>
      <c r="C113" s="340"/>
      <c r="D113" s="340"/>
      <c r="E113" s="340"/>
      <c r="F113" s="340"/>
      <c r="G113" s="340"/>
      <c r="H113" s="340"/>
      <c r="I113" s="340"/>
      <c r="J113" s="341"/>
      <c r="M113" s="93">
        <f>IF(M112+N112&gt;0,"ERROR","")</f>
      </c>
    </row>
    <row r="114" spans="1:10" ht="17.25" customHeight="1">
      <c r="A114" s="155" t="s">
        <v>290</v>
      </c>
      <c r="B114" s="156"/>
      <c r="C114" s="156"/>
      <c r="D114" s="156"/>
      <c r="E114" s="156"/>
      <c r="F114" s="156"/>
      <c r="G114" s="156"/>
      <c r="H114" s="156"/>
      <c r="I114" s="156"/>
      <c r="J114" s="157"/>
    </row>
    <row r="115" spans="1:10" ht="12.75">
      <c r="A115" s="311" t="s">
        <v>266</v>
      </c>
      <c r="B115" s="311"/>
      <c r="C115" s="311"/>
      <c r="D115" s="311"/>
      <c r="E115" s="311"/>
      <c r="F115" s="311"/>
      <c r="G115" s="311"/>
      <c r="H115" s="311"/>
      <c r="I115" s="311"/>
      <c r="J115" s="311"/>
    </row>
    <row r="116" spans="1:10" ht="12.75">
      <c r="A116" s="102" t="s">
        <v>298</v>
      </c>
      <c r="B116" s="78"/>
      <c r="C116" s="78"/>
      <c r="D116" s="78"/>
      <c r="E116" s="78"/>
      <c r="F116" s="78"/>
      <c r="G116" s="78"/>
      <c r="H116" s="79"/>
      <c r="I116" s="342"/>
      <c r="J116" s="343"/>
    </row>
    <row r="117" spans="1:10" ht="12.75">
      <c r="A117" s="80" t="s">
        <v>299</v>
      </c>
      <c r="B117" s="90">
        <f>IF(C4="","",YEAR(C4))</f>
      </c>
      <c r="C117" s="130" t="s">
        <v>300</v>
      </c>
      <c r="D117" s="131"/>
      <c r="E117" s="131"/>
      <c r="F117" s="131"/>
      <c r="G117" s="131"/>
      <c r="H117" s="132"/>
      <c r="I117" s="344"/>
      <c r="J117" s="345"/>
    </row>
    <row r="118" spans="1:13" ht="15" customHeight="1">
      <c r="A118" s="130" t="s">
        <v>274</v>
      </c>
      <c r="B118" s="131"/>
      <c r="C118" s="131"/>
      <c r="D118" s="131"/>
      <c r="E118" s="132"/>
      <c r="F118" s="95">
        <f>IF(G82&lt;L79,G82,L79)</f>
        <v>0</v>
      </c>
      <c r="G118" s="81" t="s">
        <v>273</v>
      </c>
      <c r="H118" s="78"/>
      <c r="I118" s="133">
        <f>F118*3500</f>
        <v>0</v>
      </c>
      <c r="J118" s="134"/>
      <c r="M118" s="85"/>
    </row>
    <row r="119" spans="1:13" ht="12.75">
      <c r="A119" s="80" t="s">
        <v>275</v>
      </c>
      <c r="B119" s="78"/>
      <c r="C119" s="78"/>
      <c r="D119" s="78"/>
      <c r="E119" s="78"/>
      <c r="F119" s="78"/>
      <c r="G119" s="78"/>
      <c r="H119" s="78"/>
      <c r="I119" s="133">
        <f>IF(I112&lt;5000,0,ROUNDDOWN(I112,-2))</f>
        <v>0</v>
      </c>
      <c r="J119" s="134"/>
      <c r="M119" s="62">
        <f>IF(I119&lt;I118,I119,I118)</f>
        <v>0</v>
      </c>
    </row>
    <row r="120" spans="1:13" ht="12.75">
      <c r="A120" s="130" t="s">
        <v>291</v>
      </c>
      <c r="B120" s="131"/>
      <c r="C120" s="131"/>
      <c r="D120" s="131"/>
      <c r="E120" s="131"/>
      <c r="F120" s="131"/>
      <c r="G120" s="131"/>
      <c r="H120" s="132"/>
      <c r="I120" s="133">
        <f>25000-I116</f>
        <v>25000</v>
      </c>
      <c r="J120" s="134"/>
      <c r="M120" s="91"/>
    </row>
    <row r="121" spans="1:13" ht="18" customHeight="1">
      <c r="A121" s="149" t="s">
        <v>278</v>
      </c>
      <c r="B121" s="150"/>
      <c r="C121" s="150"/>
      <c r="D121" s="150"/>
      <c r="E121" s="150"/>
      <c r="F121" s="150"/>
      <c r="G121" s="150"/>
      <c r="H121" s="151"/>
      <c r="I121" s="315">
        <f>IF(M121&gt;0,"CORRECT ERRORS",IF(M119&lt;I120,M119,I120))</f>
        <v>0</v>
      </c>
      <c r="J121" s="316"/>
      <c r="M121" s="62">
        <f>IF(L71="ERROR",1,IF(L83="ERROR",1,IF(M113="ERROR",1,0)))</f>
        <v>0</v>
      </c>
    </row>
    <row r="122" spans="1:10" ht="16.5" customHeight="1">
      <c r="A122" s="312" t="s">
        <v>279</v>
      </c>
      <c r="B122" s="313"/>
      <c r="C122" s="313"/>
      <c r="D122" s="313"/>
      <c r="E122" s="313"/>
      <c r="F122" s="313"/>
      <c r="G122" s="313"/>
      <c r="H122" s="314"/>
      <c r="I122" s="317"/>
      <c r="J122" s="318"/>
    </row>
  </sheetData>
  <sheetProtection password="CDFA" sheet="1"/>
  <mergeCells count="219">
    <mergeCell ref="A58:J58"/>
    <mergeCell ref="A71:J71"/>
    <mergeCell ref="A113:J113"/>
    <mergeCell ref="I116:J117"/>
    <mergeCell ref="A81:H81"/>
    <mergeCell ref="I81:J81"/>
    <mergeCell ref="A82:F82"/>
    <mergeCell ref="H82:J82"/>
    <mergeCell ref="A79:G79"/>
    <mergeCell ref="A91:J91"/>
    <mergeCell ref="A122:H122"/>
    <mergeCell ref="I121:J122"/>
    <mergeCell ref="A73:I73"/>
    <mergeCell ref="A74:J74"/>
    <mergeCell ref="A75:I75"/>
    <mergeCell ref="A76:I76"/>
    <mergeCell ref="A77:I77"/>
    <mergeCell ref="A78:I78"/>
    <mergeCell ref="I109:J109"/>
    <mergeCell ref="H79:I79"/>
    <mergeCell ref="A118:E118"/>
    <mergeCell ref="I118:J118"/>
    <mergeCell ref="I119:J119"/>
    <mergeCell ref="A80:H80"/>
    <mergeCell ref="I80:J80"/>
    <mergeCell ref="I106:J106"/>
    <mergeCell ref="I107:J107"/>
    <mergeCell ref="I108:J108"/>
    <mergeCell ref="A83:J83"/>
    <mergeCell ref="A115:J115"/>
    <mergeCell ref="A90:J90"/>
    <mergeCell ref="A92:J92"/>
    <mergeCell ref="A93:J93"/>
    <mergeCell ref="B94:J94"/>
    <mergeCell ref="E106:F106"/>
    <mergeCell ref="G107:H107"/>
    <mergeCell ref="G106:H106"/>
    <mergeCell ref="I104:J104"/>
    <mergeCell ref="G99:H99"/>
    <mergeCell ref="I99:J99"/>
    <mergeCell ref="G108:H108"/>
    <mergeCell ref="G109:H109"/>
    <mergeCell ref="A84:J84"/>
    <mergeCell ref="A86:J86"/>
    <mergeCell ref="A89:J89"/>
    <mergeCell ref="A112:G112"/>
    <mergeCell ref="A87:J87"/>
    <mergeCell ref="A105:B105"/>
    <mergeCell ref="E105:F105"/>
    <mergeCell ref="G105:H105"/>
    <mergeCell ref="D64:E64"/>
    <mergeCell ref="A65:C65"/>
    <mergeCell ref="A66:C66"/>
    <mergeCell ref="A67:C67"/>
    <mergeCell ref="A68:C68"/>
    <mergeCell ref="D65:E65"/>
    <mergeCell ref="D66:E66"/>
    <mergeCell ref="F65:G65"/>
    <mergeCell ref="F66:G66"/>
    <mergeCell ref="F67:G67"/>
    <mergeCell ref="H65:J65"/>
    <mergeCell ref="H62:J62"/>
    <mergeCell ref="H63:J63"/>
    <mergeCell ref="H64:J64"/>
    <mergeCell ref="H66:J66"/>
    <mergeCell ref="H67:J67"/>
    <mergeCell ref="A1:H1"/>
    <mergeCell ref="A44:J44"/>
    <mergeCell ref="A7:J7"/>
    <mergeCell ref="A45:J45"/>
    <mergeCell ref="A49:J49"/>
    <mergeCell ref="F5:H5"/>
    <mergeCell ref="I5:J5"/>
    <mergeCell ref="E29:F29"/>
    <mergeCell ref="A48:J48"/>
    <mergeCell ref="H17:I17"/>
    <mergeCell ref="A2:H2"/>
    <mergeCell ref="H60:J60"/>
    <mergeCell ref="H61:J61"/>
    <mergeCell ref="A60:C60"/>
    <mergeCell ref="D60:E60"/>
    <mergeCell ref="A104:B104"/>
    <mergeCell ref="E104:F104"/>
    <mergeCell ref="G104:H104"/>
    <mergeCell ref="F60:G60"/>
    <mergeCell ref="D67:E67"/>
    <mergeCell ref="F70:J70"/>
    <mergeCell ref="E100:F100"/>
    <mergeCell ref="G100:H100"/>
    <mergeCell ref="I100:J100"/>
    <mergeCell ref="A111:B111"/>
    <mergeCell ref="E111:F111"/>
    <mergeCell ref="G111:H111"/>
    <mergeCell ref="I111:J111"/>
    <mergeCell ref="E102:F102"/>
    <mergeCell ref="I110:J110"/>
    <mergeCell ref="A103:B103"/>
    <mergeCell ref="E103:F103"/>
    <mergeCell ref="G103:H103"/>
    <mergeCell ref="I103:J103"/>
    <mergeCell ref="G102:H102"/>
    <mergeCell ref="A110:B110"/>
    <mergeCell ref="E110:F110"/>
    <mergeCell ref="G110:H110"/>
    <mergeCell ref="I105:J105"/>
    <mergeCell ref="I102:J102"/>
    <mergeCell ref="F68:G68"/>
    <mergeCell ref="A101:B101"/>
    <mergeCell ref="I101:J101"/>
    <mergeCell ref="A102:B102"/>
    <mergeCell ref="E97:F97"/>
    <mergeCell ref="A97:B97"/>
    <mergeCell ref="A85:J85"/>
    <mergeCell ref="A99:B99"/>
    <mergeCell ref="E101:F101"/>
    <mergeCell ref="G101:H101"/>
    <mergeCell ref="H68:J68"/>
    <mergeCell ref="D61:E61"/>
    <mergeCell ref="A72:J72"/>
    <mergeCell ref="A61:C61"/>
    <mergeCell ref="A62:C62"/>
    <mergeCell ref="A63:C63"/>
    <mergeCell ref="F62:G62"/>
    <mergeCell ref="F63:G63"/>
    <mergeCell ref="D68:E68"/>
    <mergeCell ref="F61:G61"/>
    <mergeCell ref="D62:E62"/>
    <mergeCell ref="D63:E63"/>
    <mergeCell ref="G98:H98"/>
    <mergeCell ref="A30:C30"/>
    <mergeCell ref="A31:C31"/>
    <mergeCell ref="A32:C32"/>
    <mergeCell ref="A33:C33"/>
    <mergeCell ref="E31:F31"/>
    <mergeCell ref="B54:J54"/>
    <mergeCell ref="F64:G64"/>
    <mergeCell ref="A53:J53"/>
    <mergeCell ref="I98:J98"/>
    <mergeCell ref="B34:F34"/>
    <mergeCell ref="G97:H97"/>
    <mergeCell ref="I97:J97"/>
    <mergeCell ref="A98:B98"/>
    <mergeCell ref="E98:F98"/>
    <mergeCell ref="A55:J55"/>
    <mergeCell ref="A64:C64"/>
    <mergeCell ref="B51:J51"/>
    <mergeCell ref="A4:B5"/>
    <mergeCell ref="C4:D5"/>
    <mergeCell ref="B52:J52"/>
    <mergeCell ref="E13:G13"/>
    <mergeCell ref="E32:F32"/>
    <mergeCell ref="H32:I32"/>
    <mergeCell ref="A24:J24"/>
    <mergeCell ref="F47:G47"/>
    <mergeCell ref="A46:J46"/>
    <mergeCell ref="A28:C28"/>
    <mergeCell ref="A20:C20"/>
    <mergeCell ref="D20:F20"/>
    <mergeCell ref="G20:H20"/>
    <mergeCell ref="H30:I30"/>
    <mergeCell ref="A26:J26"/>
    <mergeCell ref="H28:I28"/>
    <mergeCell ref="I15:J15"/>
    <mergeCell ref="H16:J16"/>
    <mergeCell ref="I11:J11"/>
    <mergeCell ref="F15:H15"/>
    <mergeCell ref="A13:D13"/>
    <mergeCell ref="H33:I33"/>
    <mergeCell ref="I20:J20"/>
    <mergeCell ref="A22:E22"/>
    <mergeCell ref="F22:J22"/>
    <mergeCell ref="E30:F30"/>
    <mergeCell ref="A56:J56"/>
    <mergeCell ref="B50:J50"/>
    <mergeCell ref="A9:J9"/>
    <mergeCell ref="A11:D11"/>
    <mergeCell ref="E11:G11"/>
    <mergeCell ref="D15:E15"/>
    <mergeCell ref="A17:C17"/>
    <mergeCell ref="D17:G17"/>
    <mergeCell ref="I13:J13"/>
    <mergeCell ref="A15:C15"/>
    <mergeCell ref="A38:J38"/>
    <mergeCell ref="A29:C29"/>
    <mergeCell ref="H31:I31"/>
    <mergeCell ref="E33:F33"/>
    <mergeCell ref="F35:G35"/>
    <mergeCell ref="H29:I29"/>
    <mergeCell ref="A36:J36"/>
    <mergeCell ref="I112:J112"/>
    <mergeCell ref="I18:J18"/>
    <mergeCell ref="A18:D18"/>
    <mergeCell ref="F18:H18"/>
    <mergeCell ref="A41:J41"/>
    <mergeCell ref="F42:G42"/>
    <mergeCell ref="A43:G43"/>
    <mergeCell ref="A70:E70"/>
    <mergeCell ref="A59:J59"/>
    <mergeCell ref="H43:I43"/>
    <mergeCell ref="E99:F99"/>
    <mergeCell ref="A121:H121"/>
    <mergeCell ref="A106:B106"/>
    <mergeCell ref="A107:B107"/>
    <mergeCell ref="A108:B108"/>
    <mergeCell ref="A109:B109"/>
    <mergeCell ref="E107:F107"/>
    <mergeCell ref="E108:F108"/>
    <mergeCell ref="E109:F109"/>
    <mergeCell ref="A114:J114"/>
    <mergeCell ref="F69:G69"/>
    <mergeCell ref="A69:E69"/>
    <mergeCell ref="C117:H117"/>
    <mergeCell ref="A120:H120"/>
    <mergeCell ref="I120:J120"/>
    <mergeCell ref="A95:J95"/>
    <mergeCell ref="A96:C96"/>
    <mergeCell ref="G96:J96"/>
    <mergeCell ref="F88:G88"/>
    <mergeCell ref="A100:B100"/>
  </mergeCells>
  <dataValidations count="9">
    <dataValidation type="list" allowBlank="1" showInputMessage="1" showErrorMessage="1" sqref="E18">
      <formula1>SOS</formula1>
    </dataValidation>
    <dataValidation type="list" allowBlank="1" showInputMessage="1" showErrorMessage="1" sqref="A17:C17">
      <formula1>County</formula1>
    </dataValidation>
    <dataValidation type="list" allowBlank="1" showInputMessage="1" showErrorMessage="1" sqref="D17:F17">
      <formula1>Activity</formula1>
    </dataValidation>
    <dataValidation type="list" allowBlank="1" showInputMessage="1" showErrorMessage="1" sqref="J17">
      <formula1>TIF</formula1>
    </dataValidation>
    <dataValidation type="list" allowBlank="1" showInputMessage="1" showErrorMessage="1" sqref="F15:H15">
      <formula1>Organization</formula1>
    </dataValidation>
    <dataValidation type="list" allowBlank="1" showInputMessage="1" showErrorMessage="1" sqref="A37">
      <formula1>Crime</formula1>
    </dataValidation>
    <dataValidation type="list" allowBlank="1" showInputMessage="1" showErrorMessage="1" sqref="G34">
      <formula1>PubliclyTraded</formula1>
    </dataValidation>
    <dataValidation type="list" allowBlank="1" showInputMessage="1" showErrorMessage="1" sqref="J73">
      <formula1>PreviousProject</formula1>
    </dataValidation>
    <dataValidation type="list" allowBlank="1" showInputMessage="1" showErrorMessage="1" sqref="H61:J69">
      <formula1>FullTimeEmployee</formula1>
    </dataValidation>
  </dataValidations>
  <hyperlinks>
    <hyperlink ref="A18:D18" r:id="rId1" display="Is the Applicant registered with the Kentucky Secretary of State?"/>
    <hyperlink ref="D14" r:id="rId2" display="NAICS Code"/>
    <hyperlink ref="H16:J16" r:id="rId3" display="Is location in a Tax Increment"/>
    <hyperlink ref="H17:I17" r:id="rId4" display="Financing District?"/>
    <hyperlink ref="A74" r:id="rId5" display="http://thinkkentucky.com/fireports/fiintro.aspx"/>
  </hyperlinks>
  <printOptions/>
  <pageMargins left="0.5" right="0.5" top="0.5" bottom="0.5" header="0.25" footer="0.25"/>
  <pageSetup horizontalDpi="600" verticalDpi="600" orientation="portrait" r:id="rId7"/>
  <headerFooter alignWithMargins="0">
    <oddFooter>&amp;L&amp;D&amp;RProject Information - &amp;P</oddFooter>
  </headerFooter>
  <rowBreaks count="1" manualBreakCount="1">
    <brk id="83" max="255" man="1"/>
  </rowBreaks>
  <drawing r:id="rId6"/>
</worksheet>
</file>

<file path=xl/worksheets/sheet3.xml><?xml version="1.0" encoding="utf-8"?>
<worksheet xmlns="http://schemas.openxmlformats.org/spreadsheetml/2006/main" xmlns:r="http://schemas.openxmlformats.org/officeDocument/2006/relationships">
  <dimension ref="A1:K37"/>
  <sheetViews>
    <sheetView workbookViewId="0" topLeftCell="A1">
      <selection activeCell="B3" sqref="B3"/>
    </sheetView>
  </sheetViews>
  <sheetFormatPr defaultColWidth="9.140625" defaultRowHeight="12.75"/>
  <cols>
    <col min="6" max="6" width="2.7109375" style="0" customWidth="1"/>
    <col min="10" max="10" width="12.8515625" style="0" customWidth="1"/>
  </cols>
  <sheetData>
    <row r="1" ht="15.75">
      <c r="A1" s="15" t="str">
        <f>KSBTC!A1</f>
        <v>APPLICATION FOR:</v>
      </c>
    </row>
    <row r="2" ht="15.75">
      <c r="A2" s="15" t="s">
        <v>167</v>
      </c>
    </row>
    <row r="5" spans="1:11" ht="12.75">
      <c r="A5" s="9" t="s">
        <v>0</v>
      </c>
      <c r="B5" s="9"/>
      <c r="C5" s="9"/>
      <c r="D5" s="9"/>
      <c r="E5" s="9"/>
      <c r="F5" s="9"/>
      <c r="G5" s="9"/>
      <c r="H5" s="9"/>
      <c r="I5" s="9"/>
      <c r="J5" s="9"/>
      <c r="K5" s="9"/>
    </row>
    <row r="6" spans="1:11" ht="25.5" customHeight="1">
      <c r="A6" s="360">
        <f>KSBTC!A9:J9</f>
        <v>0</v>
      </c>
      <c r="B6" s="361"/>
      <c r="C6" s="361"/>
      <c r="D6" s="361"/>
      <c r="E6" s="361"/>
      <c r="F6" s="361"/>
      <c r="G6" s="361"/>
      <c r="H6" s="361"/>
      <c r="I6" s="361"/>
      <c r="J6" s="361"/>
      <c r="K6" s="362"/>
    </row>
    <row r="7" spans="1:11" ht="12.75">
      <c r="A7" s="2" t="s">
        <v>186</v>
      </c>
      <c r="B7" s="2"/>
      <c r="C7" s="2"/>
      <c r="D7" s="2"/>
      <c r="E7" s="2"/>
      <c r="F7" s="2"/>
      <c r="G7" s="2"/>
      <c r="H7" s="2"/>
      <c r="I7" s="2"/>
      <c r="J7" s="2"/>
      <c r="K7" s="2"/>
    </row>
    <row r="8" spans="1:11" ht="12.75">
      <c r="A8" s="363">
        <f>KSBTC!A17:C17</f>
        <v>0</v>
      </c>
      <c r="B8" s="364"/>
      <c r="C8" s="365"/>
      <c r="D8" s="2"/>
      <c r="E8" s="2"/>
      <c r="F8" s="2"/>
      <c r="G8" s="2"/>
      <c r="H8" s="2"/>
      <c r="I8" s="2"/>
      <c r="J8" s="2"/>
      <c r="K8" s="2"/>
    </row>
    <row r="10" spans="1:11" ht="12.75">
      <c r="A10" s="33" t="s">
        <v>162</v>
      </c>
      <c r="B10" s="32"/>
      <c r="C10" s="32"/>
      <c r="D10" s="32"/>
      <c r="E10" s="32"/>
      <c r="F10" s="32"/>
      <c r="G10" s="32"/>
      <c r="H10" s="32"/>
      <c r="I10" s="32"/>
      <c r="J10" s="32"/>
      <c r="K10" s="32"/>
    </row>
    <row r="11" spans="1:11" ht="63.75" customHeight="1">
      <c r="A11" s="117" t="s">
        <v>231</v>
      </c>
      <c r="B11" s="118"/>
      <c r="C11" s="118"/>
      <c r="D11" s="118"/>
      <c r="E11" s="118"/>
      <c r="F11" s="118"/>
      <c r="G11" s="118"/>
      <c r="H11" s="118"/>
      <c r="I11" s="118"/>
      <c r="J11" s="118"/>
      <c r="K11" s="112"/>
    </row>
    <row r="12" ht="8.25" customHeight="1"/>
    <row r="13" spans="1:11" ht="51" customHeight="1">
      <c r="A13" s="117" t="s">
        <v>232</v>
      </c>
      <c r="B13" s="118"/>
      <c r="C13" s="118"/>
      <c r="D13" s="118"/>
      <c r="E13" s="118"/>
      <c r="F13" s="118"/>
      <c r="G13" s="118"/>
      <c r="H13" s="118"/>
      <c r="I13" s="118"/>
      <c r="J13" s="118"/>
      <c r="K13" s="112"/>
    </row>
    <row r="14" ht="8.25" customHeight="1"/>
    <row r="15" spans="1:10" ht="12.75">
      <c r="A15" s="17"/>
      <c r="B15" s="57" t="s">
        <v>224</v>
      </c>
      <c r="C15" s="57"/>
      <c r="D15" s="57"/>
      <c r="E15" s="57"/>
      <c r="F15" s="57"/>
      <c r="G15" s="57"/>
      <c r="H15" s="57"/>
      <c r="I15" s="57"/>
      <c r="J15" s="58" t="s">
        <v>223</v>
      </c>
    </row>
    <row r="16" ht="8.25" customHeight="1"/>
    <row r="17" spans="1:11" ht="12.75">
      <c r="A17" s="17"/>
      <c r="B17" s="117" t="s">
        <v>318</v>
      </c>
      <c r="C17" s="118"/>
      <c r="D17" s="118"/>
      <c r="E17" s="118"/>
      <c r="F17" s="118"/>
      <c r="G17" s="118"/>
      <c r="H17" s="118"/>
      <c r="I17" s="118"/>
      <c r="J17" s="118"/>
      <c r="K17" s="112"/>
    </row>
    <row r="18" spans="2:11" ht="25.5" customHeight="1">
      <c r="B18" s="118"/>
      <c r="C18" s="118"/>
      <c r="D18" s="118"/>
      <c r="E18" s="118"/>
      <c r="F18" s="118"/>
      <c r="G18" s="118"/>
      <c r="H18" s="118"/>
      <c r="I18" s="118"/>
      <c r="J18" s="118"/>
      <c r="K18" s="112"/>
    </row>
    <row r="19" ht="8.25" customHeight="1"/>
    <row r="20" spans="1:11" ht="12.75">
      <c r="A20" s="17"/>
      <c r="B20" s="117" t="s">
        <v>215</v>
      </c>
      <c r="C20" s="118"/>
      <c r="D20" s="118"/>
      <c r="E20" s="118"/>
      <c r="F20" s="118"/>
      <c r="G20" s="118"/>
      <c r="H20" s="118"/>
      <c r="I20" s="118"/>
      <c r="J20" s="118"/>
      <c r="K20" s="112"/>
    </row>
    <row r="21" spans="2:11" ht="12.75">
      <c r="B21" s="118"/>
      <c r="C21" s="118"/>
      <c r="D21" s="118"/>
      <c r="E21" s="118"/>
      <c r="F21" s="118"/>
      <c r="G21" s="118"/>
      <c r="H21" s="118"/>
      <c r="I21" s="118"/>
      <c r="J21" s="118"/>
      <c r="K21" s="112"/>
    </row>
    <row r="22" ht="8.25" customHeight="1"/>
    <row r="23" spans="1:11" ht="12.75">
      <c r="A23" s="17"/>
      <c r="B23" s="117" t="s">
        <v>233</v>
      </c>
      <c r="C23" s="118"/>
      <c r="D23" s="118"/>
      <c r="E23" s="118"/>
      <c r="F23" s="118"/>
      <c r="G23" s="118"/>
      <c r="H23" s="118"/>
      <c r="I23" s="118"/>
      <c r="J23" s="118"/>
      <c r="K23" s="112"/>
    </row>
    <row r="24" spans="2:11" ht="12.75">
      <c r="B24" s="118"/>
      <c r="C24" s="118"/>
      <c r="D24" s="118"/>
      <c r="E24" s="118"/>
      <c r="F24" s="118"/>
      <c r="G24" s="118"/>
      <c r="H24" s="118"/>
      <c r="I24" s="118"/>
      <c r="J24" s="118"/>
      <c r="K24" s="112"/>
    </row>
    <row r="25" ht="8.25" customHeight="1"/>
    <row r="26" spans="1:11" ht="102" customHeight="1">
      <c r="A26" s="117" t="s">
        <v>234</v>
      </c>
      <c r="B26" s="118"/>
      <c r="C26" s="118"/>
      <c r="D26" s="118"/>
      <c r="E26" s="118"/>
      <c r="F26" s="118"/>
      <c r="G26" s="118"/>
      <c r="H26" s="118"/>
      <c r="I26" s="118"/>
      <c r="J26" s="118"/>
      <c r="K26" s="112"/>
    </row>
    <row r="27" ht="8.25" customHeight="1"/>
    <row r="28" spans="1:11" ht="51" customHeight="1">
      <c r="A28" s="118" t="s">
        <v>165</v>
      </c>
      <c r="B28" s="118"/>
      <c r="C28" s="118"/>
      <c r="D28" s="118"/>
      <c r="E28" s="118"/>
      <c r="F28" s="118"/>
      <c r="G28" s="118"/>
      <c r="H28" s="118"/>
      <c r="I28" s="118"/>
      <c r="J28" s="118"/>
      <c r="K28" s="112"/>
    </row>
    <row r="31" spans="1:10" ht="12.75">
      <c r="A31" s="358"/>
      <c r="B31" s="359"/>
      <c r="C31" s="359"/>
      <c r="D31" s="359"/>
      <c r="E31" s="359"/>
      <c r="G31" s="186"/>
      <c r="H31" s="204"/>
      <c r="I31" s="204"/>
      <c r="J31" s="187"/>
    </row>
    <row r="32" spans="1:7" ht="12.75">
      <c r="A32" t="s">
        <v>166</v>
      </c>
      <c r="G32" t="s">
        <v>135</v>
      </c>
    </row>
    <row r="33" ht="8.25" customHeight="1"/>
    <row r="34" spans="1:10" ht="12.75">
      <c r="A34" s="181"/>
      <c r="B34" s="182"/>
      <c r="C34" s="182"/>
      <c r="D34" s="182"/>
      <c r="E34" s="183"/>
      <c r="G34" s="355"/>
      <c r="H34" s="356"/>
      <c r="I34" s="356"/>
      <c r="J34" s="357"/>
    </row>
    <row r="35" spans="1:7" ht="12.75">
      <c r="A35" t="s">
        <v>164</v>
      </c>
      <c r="G35" t="s">
        <v>163</v>
      </c>
    </row>
    <row r="37" spans="1:11" ht="38.25" customHeight="1">
      <c r="A37" s="117" t="s">
        <v>194</v>
      </c>
      <c r="B37" s="118"/>
      <c r="C37" s="118"/>
      <c r="D37" s="118"/>
      <c r="E37" s="118"/>
      <c r="F37" s="118"/>
      <c r="G37" s="118"/>
      <c r="H37" s="118"/>
      <c r="I37" s="118"/>
      <c r="J37" s="118"/>
      <c r="K37" s="112"/>
    </row>
  </sheetData>
  <sheetProtection password="CDFA" sheet="1"/>
  <mergeCells count="14">
    <mergeCell ref="A6:K6"/>
    <mergeCell ref="A11:K11"/>
    <mergeCell ref="A13:K13"/>
    <mergeCell ref="B17:K18"/>
    <mergeCell ref="A26:K26"/>
    <mergeCell ref="A8:C8"/>
    <mergeCell ref="B20:K21"/>
    <mergeCell ref="B23:K24"/>
    <mergeCell ref="A28:K28"/>
    <mergeCell ref="A37:K37"/>
    <mergeCell ref="A34:E34"/>
    <mergeCell ref="G31:J31"/>
    <mergeCell ref="G34:J34"/>
    <mergeCell ref="A31:E31"/>
  </mergeCells>
  <dataValidations count="4">
    <dataValidation type="list" allowBlank="1" showInputMessage="1" showErrorMessage="1" sqref="A20">
      <formula1>CertifyBase</formula1>
    </dataValidation>
    <dataValidation type="list" allowBlank="1" showInputMessage="1" showErrorMessage="1" sqref="A17">
      <formula1>CertifyPOS</formula1>
    </dataValidation>
    <dataValidation type="list" allowBlank="1" showInputMessage="1" showErrorMessage="1" sqref="A23">
      <formula1>CertifyEquip</formula1>
    </dataValidation>
    <dataValidation type="list" allowBlank="1" showInputMessage="1" showErrorMessage="1" sqref="A15">
      <formula1>CertifyEligible</formula1>
    </dataValidation>
  </dataValidations>
  <hyperlinks>
    <hyperlink ref="J15" r:id="rId1" display="307 KAR 1:060"/>
  </hyperlinks>
  <printOptions/>
  <pageMargins left="0.5" right="0.25" top="0.75" bottom="0.5" header="0.5" footer="0.25"/>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A1:J72"/>
  <sheetViews>
    <sheetView zoomScalePageLayoutView="0" workbookViewId="0" topLeftCell="A1">
      <selection activeCell="A20" sqref="A20:J20"/>
    </sheetView>
  </sheetViews>
  <sheetFormatPr defaultColWidth="9.140625" defaultRowHeight="12.75"/>
  <cols>
    <col min="6" max="6" width="2.7109375" style="0" customWidth="1"/>
    <col min="10" max="10" width="12.8515625" style="0" customWidth="1"/>
  </cols>
  <sheetData>
    <row r="1" ht="15.75">
      <c r="A1" s="15" t="str">
        <f>KSBTC!A1</f>
        <v>APPLICATION FOR:</v>
      </c>
    </row>
    <row r="2" ht="15.75">
      <c r="A2" s="15" t="s">
        <v>185</v>
      </c>
    </row>
    <row r="5" spans="1:10" ht="12.75">
      <c r="A5" s="9" t="s">
        <v>0</v>
      </c>
      <c r="B5" s="9"/>
      <c r="C5" s="9"/>
      <c r="D5" s="9"/>
      <c r="E5" s="9"/>
      <c r="F5" s="9"/>
      <c r="G5" s="9"/>
      <c r="H5" s="9"/>
      <c r="I5" s="9"/>
      <c r="J5" s="9"/>
    </row>
    <row r="6" spans="1:10" ht="25.5" customHeight="1">
      <c r="A6" s="360">
        <f>KSBTC!A9:J9</f>
        <v>0</v>
      </c>
      <c r="B6" s="361"/>
      <c r="C6" s="361"/>
      <c r="D6" s="361"/>
      <c r="E6" s="361"/>
      <c r="F6" s="361"/>
      <c r="G6" s="361"/>
      <c r="H6" s="361"/>
      <c r="I6" s="361"/>
      <c r="J6" s="366"/>
    </row>
    <row r="7" spans="1:10" ht="12.75">
      <c r="A7" s="2" t="s">
        <v>186</v>
      </c>
      <c r="B7" s="2"/>
      <c r="C7" s="2"/>
      <c r="D7" s="2"/>
      <c r="E7" s="2"/>
      <c r="F7" s="2"/>
      <c r="G7" s="2"/>
      <c r="H7" s="2"/>
      <c r="I7" s="2"/>
      <c r="J7" s="2"/>
    </row>
    <row r="8" spans="1:10" ht="12.75">
      <c r="A8" s="363">
        <f>KSBTC!A17:C17</f>
        <v>0</v>
      </c>
      <c r="B8" s="364"/>
      <c r="C8" s="365"/>
      <c r="D8" s="2"/>
      <c r="E8" s="2"/>
      <c r="F8" s="2"/>
      <c r="G8" s="2"/>
      <c r="H8" s="2"/>
      <c r="I8" s="2"/>
      <c r="J8" s="2"/>
    </row>
    <row r="10" spans="1:10" ht="127.5" customHeight="1">
      <c r="A10" s="367" t="s">
        <v>168</v>
      </c>
      <c r="B10" s="118"/>
      <c r="C10" s="118"/>
      <c r="D10" s="118"/>
      <c r="E10" s="118"/>
      <c r="F10" s="118"/>
      <c r="G10" s="118"/>
      <c r="H10" s="118"/>
      <c r="I10" s="118"/>
      <c r="J10" s="118"/>
    </row>
    <row r="11" spans="1:10" ht="25.5" customHeight="1">
      <c r="A11" s="118" t="s">
        <v>169</v>
      </c>
      <c r="B11" s="118"/>
      <c r="C11" s="118"/>
      <c r="D11" s="118"/>
      <c r="E11" s="118"/>
      <c r="F11" s="118"/>
      <c r="G11" s="118"/>
      <c r="H11" s="118"/>
      <c r="I11" s="118"/>
      <c r="J11" s="118"/>
    </row>
    <row r="12" ht="8.25" customHeight="1"/>
    <row r="13" spans="1:10" ht="51" customHeight="1">
      <c r="A13" s="367" t="s">
        <v>235</v>
      </c>
      <c r="B13" s="118"/>
      <c r="C13" s="118"/>
      <c r="D13" s="118"/>
      <c r="E13" s="118"/>
      <c r="F13" s="118"/>
      <c r="G13" s="118"/>
      <c r="H13" s="118"/>
      <c r="I13" s="118"/>
      <c r="J13" s="118"/>
    </row>
    <row r="14" ht="8.25" customHeight="1"/>
    <row r="15" ht="12.75">
      <c r="B15" t="s">
        <v>170</v>
      </c>
    </row>
    <row r="16" ht="8.25" customHeight="1"/>
    <row r="17" spans="2:10" ht="25.5" customHeight="1">
      <c r="B17" s="117" t="s">
        <v>236</v>
      </c>
      <c r="C17" s="118"/>
      <c r="D17" s="118"/>
      <c r="E17" s="118"/>
      <c r="F17" s="118"/>
      <c r="G17" s="118"/>
      <c r="H17" s="118"/>
      <c r="I17" s="118"/>
      <c r="J17" s="118"/>
    </row>
    <row r="18" ht="8.25" customHeight="1"/>
    <row r="19" spans="1:10" ht="12.75">
      <c r="A19" s="9" t="s">
        <v>171</v>
      </c>
      <c r="B19" s="9"/>
      <c r="C19" s="9"/>
      <c r="D19" s="9"/>
      <c r="E19" s="9"/>
      <c r="F19" s="9"/>
      <c r="G19" s="9"/>
      <c r="H19" s="9"/>
      <c r="I19" s="9"/>
      <c r="J19" s="9"/>
    </row>
    <row r="20" spans="1:10" ht="25.5" customHeight="1">
      <c r="A20" s="368"/>
      <c r="B20" s="369"/>
      <c r="C20" s="369"/>
      <c r="D20" s="369"/>
      <c r="E20" s="369"/>
      <c r="F20" s="369"/>
      <c r="G20" s="369"/>
      <c r="H20" s="369"/>
      <c r="I20" s="369"/>
      <c r="J20" s="370"/>
    </row>
    <row r="21" spans="1:10" ht="8.25" customHeight="1">
      <c r="A21" s="2"/>
      <c r="B21" s="2"/>
      <c r="C21" s="2"/>
      <c r="D21" s="2"/>
      <c r="E21" s="2"/>
      <c r="F21" s="2"/>
      <c r="G21" s="2"/>
      <c r="H21" s="2"/>
      <c r="I21" s="2"/>
      <c r="J21" s="2"/>
    </row>
    <row r="22" spans="1:10" ht="25.5" customHeight="1">
      <c r="A22" s="371" t="s">
        <v>172</v>
      </c>
      <c r="B22" s="372"/>
      <c r="C22" s="372"/>
      <c r="D22" s="373" t="s">
        <v>240</v>
      </c>
      <c r="E22" s="374"/>
      <c r="F22" s="374"/>
      <c r="G22" s="374"/>
      <c r="H22" s="374"/>
      <c r="I22" s="374"/>
      <c r="J22" s="375"/>
    </row>
    <row r="23" spans="1:10" ht="8.25" customHeight="1">
      <c r="A23" s="2"/>
      <c r="B23" s="2"/>
      <c r="C23" s="2"/>
      <c r="D23" s="2"/>
      <c r="E23" s="2"/>
      <c r="F23" s="2"/>
      <c r="G23" s="2"/>
      <c r="H23" s="2"/>
      <c r="I23" s="2"/>
      <c r="J23" s="2"/>
    </row>
    <row r="24" spans="1:10" ht="38.25" customHeight="1">
      <c r="A24" s="118" t="s">
        <v>173</v>
      </c>
      <c r="B24" s="118"/>
      <c r="C24" s="118"/>
      <c r="D24" s="118"/>
      <c r="E24" s="118"/>
      <c r="F24" s="118"/>
      <c r="G24" s="118"/>
      <c r="H24" s="118"/>
      <c r="I24" s="118"/>
      <c r="J24" s="118"/>
    </row>
    <row r="25" ht="8.25" customHeight="1"/>
    <row r="26" spans="1:10" ht="12.75">
      <c r="A26" s="2" t="s">
        <v>149</v>
      </c>
      <c r="B26" s="2"/>
      <c r="C26" s="2"/>
      <c r="D26" s="2"/>
      <c r="E26" s="2" t="s">
        <v>135</v>
      </c>
      <c r="F26" s="2"/>
      <c r="G26" s="2"/>
      <c r="H26" s="2" t="s">
        <v>9</v>
      </c>
      <c r="I26" s="2"/>
      <c r="J26" s="2"/>
    </row>
    <row r="27" spans="1:10" ht="25.5" customHeight="1">
      <c r="A27" s="202"/>
      <c r="B27" s="376"/>
      <c r="C27" s="376"/>
      <c r="D27" s="203"/>
      <c r="E27" s="202"/>
      <c r="F27" s="376"/>
      <c r="G27" s="203"/>
      <c r="H27" s="202"/>
      <c r="I27" s="376"/>
      <c r="J27" s="203"/>
    </row>
    <row r="28" spans="1:10" ht="25.5" customHeight="1">
      <c r="A28" s="202"/>
      <c r="B28" s="376"/>
      <c r="C28" s="376"/>
      <c r="D28" s="203"/>
      <c r="E28" s="202"/>
      <c r="F28" s="376"/>
      <c r="G28" s="203"/>
      <c r="H28" s="202"/>
      <c r="I28" s="376"/>
      <c r="J28" s="203"/>
    </row>
    <row r="29" spans="1:10" ht="25.5" customHeight="1">
      <c r="A29" s="202"/>
      <c r="B29" s="376"/>
      <c r="C29" s="376"/>
      <c r="D29" s="203"/>
      <c r="E29" s="202"/>
      <c r="F29" s="376"/>
      <c r="G29" s="203"/>
      <c r="H29" s="202"/>
      <c r="I29" s="376"/>
      <c r="J29" s="203"/>
    </row>
    <row r="30" spans="1:10" ht="25.5" customHeight="1">
      <c r="A30" s="202"/>
      <c r="B30" s="376"/>
      <c r="C30" s="376"/>
      <c r="D30" s="203"/>
      <c r="E30" s="202"/>
      <c r="F30" s="376"/>
      <c r="G30" s="203"/>
      <c r="H30" s="202"/>
      <c r="I30" s="376"/>
      <c r="J30" s="203"/>
    </row>
    <row r="31" spans="1:10" ht="25.5" customHeight="1">
      <c r="A31" s="202"/>
      <c r="B31" s="376"/>
      <c r="C31" s="376"/>
      <c r="D31" s="203"/>
      <c r="E31" s="202"/>
      <c r="F31" s="376"/>
      <c r="G31" s="203"/>
      <c r="H31" s="202"/>
      <c r="I31" s="376"/>
      <c r="J31" s="203"/>
    </row>
    <row r="32" spans="1:10" ht="25.5" customHeight="1">
      <c r="A32" s="202"/>
      <c r="B32" s="376"/>
      <c r="C32" s="376"/>
      <c r="D32" s="203"/>
      <c r="E32" s="202"/>
      <c r="F32" s="376"/>
      <c r="G32" s="203"/>
      <c r="H32" s="202"/>
      <c r="I32" s="376"/>
      <c r="J32" s="203"/>
    </row>
    <row r="33" spans="1:10" ht="12.75">
      <c r="A33" s="2"/>
      <c r="B33" s="11" t="s">
        <v>148</v>
      </c>
      <c r="C33" s="2"/>
      <c r="D33" s="2"/>
      <c r="E33" s="2"/>
      <c r="F33" s="2"/>
      <c r="G33" s="2"/>
      <c r="H33" s="2"/>
      <c r="I33" s="2"/>
      <c r="J33" s="2"/>
    </row>
    <row r="34" ht="8.25" customHeight="1"/>
    <row r="35" spans="1:10" ht="38.25" customHeight="1">
      <c r="A35" s="118" t="s">
        <v>174</v>
      </c>
      <c r="B35" s="118"/>
      <c r="C35" s="118"/>
      <c r="D35" s="118"/>
      <c r="E35" s="118"/>
      <c r="F35" s="118"/>
      <c r="G35" s="118"/>
      <c r="H35" s="118"/>
      <c r="I35" s="118"/>
      <c r="J35" s="39"/>
    </row>
    <row r="36" ht="8.25" customHeight="1"/>
    <row r="37" spans="1:10" ht="51" customHeight="1">
      <c r="A37" s="112" t="s">
        <v>176</v>
      </c>
      <c r="B37" s="112"/>
      <c r="C37" s="112"/>
      <c r="D37" s="112"/>
      <c r="E37" s="112"/>
      <c r="F37" s="112"/>
      <c r="G37" s="112"/>
      <c r="H37" s="112"/>
      <c r="I37" s="112"/>
      <c r="J37" s="112"/>
    </row>
    <row r="38" spans="1:10" ht="8.25" customHeight="1">
      <c r="A38" s="20"/>
      <c r="B38" s="20"/>
      <c r="C38" s="20"/>
      <c r="D38" s="20"/>
      <c r="E38" s="20"/>
      <c r="F38" s="20"/>
      <c r="G38" s="20"/>
      <c r="H38" s="20"/>
      <c r="I38" s="20"/>
      <c r="J38" s="20"/>
    </row>
    <row r="39" ht="12.75">
      <c r="A39" s="24" t="s">
        <v>181</v>
      </c>
    </row>
    <row r="40" spans="1:10" ht="25.5" customHeight="1">
      <c r="A40" s="2" t="s">
        <v>177</v>
      </c>
      <c r="B40" s="2"/>
      <c r="C40" s="2"/>
      <c r="D40" s="2"/>
      <c r="E40" s="2"/>
      <c r="F40" s="211" t="s">
        <v>178</v>
      </c>
      <c r="G40" s="211"/>
      <c r="H40" s="211"/>
      <c r="I40" s="211"/>
      <c r="J40" s="211"/>
    </row>
    <row r="41" spans="1:10" ht="12.75">
      <c r="A41" s="202"/>
      <c r="B41" s="376"/>
      <c r="C41" s="376"/>
      <c r="D41" s="376"/>
      <c r="E41" s="203"/>
      <c r="F41" s="202"/>
      <c r="G41" s="376"/>
      <c r="H41" s="376"/>
      <c r="I41" s="376"/>
      <c r="J41" s="203"/>
    </row>
    <row r="42" spans="1:10" ht="12.75">
      <c r="A42" s="2" t="s">
        <v>179</v>
      </c>
      <c r="B42" s="2"/>
      <c r="C42" s="2"/>
      <c r="D42" s="2"/>
      <c r="E42" s="2"/>
      <c r="F42" s="2"/>
      <c r="G42" s="2"/>
      <c r="H42" s="2"/>
      <c r="I42" s="2"/>
      <c r="J42" s="2"/>
    </row>
    <row r="43" spans="1:10" ht="12.75">
      <c r="A43" s="202"/>
      <c r="B43" s="376"/>
      <c r="C43" s="376"/>
      <c r="D43" s="376"/>
      <c r="E43" s="203"/>
      <c r="F43" s="2"/>
      <c r="G43" s="2"/>
      <c r="H43" s="2"/>
      <c r="I43" s="2"/>
      <c r="J43" s="2"/>
    </row>
    <row r="44" spans="1:10" ht="12.75">
      <c r="A44" s="2" t="s">
        <v>180</v>
      </c>
      <c r="B44" s="2"/>
      <c r="C44" s="2"/>
      <c r="D44" s="2"/>
      <c r="E44" s="2"/>
      <c r="F44" s="2"/>
      <c r="G44" s="2"/>
      <c r="H44" s="2"/>
      <c r="I44" s="2"/>
      <c r="J44" s="2"/>
    </row>
    <row r="45" spans="1:10" ht="38.25" customHeight="1">
      <c r="A45" s="202"/>
      <c r="B45" s="376"/>
      <c r="C45" s="376"/>
      <c r="D45" s="376"/>
      <c r="E45" s="376"/>
      <c r="F45" s="376"/>
      <c r="G45" s="376"/>
      <c r="H45" s="376"/>
      <c r="I45" s="376"/>
      <c r="J45" s="203"/>
    </row>
    <row r="46" spans="1:10" ht="6.75" customHeight="1">
      <c r="A46" s="2"/>
      <c r="B46" s="2"/>
      <c r="C46" s="2"/>
      <c r="D46" s="2"/>
      <c r="E46" s="2"/>
      <c r="F46" s="2"/>
      <c r="G46" s="2"/>
      <c r="H46" s="2"/>
      <c r="I46" s="2"/>
      <c r="J46" s="2"/>
    </row>
    <row r="47" ht="12.75">
      <c r="A47" s="24" t="s">
        <v>182</v>
      </c>
    </row>
    <row r="48" spans="1:10" ht="25.5" customHeight="1">
      <c r="A48" s="2" t="s">
        <v>177</v>
      </c>
      <c r="B48" s="2"/>
      <c r="C48" s="2"/>
      <c r="D48" s="2"/>
      <c r="E48" s="2"/>
      <c r="F48" s="211" t="s">
        <v>178</v>
      </c>
      <c r="G48" s="211"/>
      <c r="H48" s="211"/>
      <c r="I48" s="211"/>
      <c r="J48" s="211"/>
    </row>
    <row r="49" spans="1:10" ht="12.75">
      <c r="A49" s="202"/>
      <c r="B49" s="376"/>
      <c r="C49" s="376"/>
      <c r="D49" s="376"/>
      <c r="E49" s="203"/>
      <c r="F49" s="202"/>
      <c r="G49" s="376"/>
      <c r="H49" s="376"/>
      <c r="I49" s="376"/>
      <c r="J49" s="203"/>
    </row>
    <row r="50" spans="1:10" ht="12.75">
      <c r="A50" s="2" t="s">
        <v>179</v>
      </c>
      <c r="B50" s="2"/>
      <c r="C50" s="2"/>
      <c r="D50" s="2"/>
      <c r="E50" s="2"/>
      <c r="F50" s="2"/>
      <c r="G50" s="2"/>
      <c r="H50" s="2"/>
      <c r="I50" s="2"/>
      <c r="J50" s="2"/>
    </row>
    <row r="51" spans="1:10" ht="12.75">
      <c r="A51" s="202"/>
      <c r="B51" s="376"/>
      <c r="C51" s="376"/>
      <c r="D51" s="376"/>
      <c r="E51" s="203"/>
      <c r="F51" s="2"/>
      <c r="G51" s="2"/>
      <c r="H51" s="2"/>
      <c r="I51" s="2"/>
      <c r="J51" s="2"/>
    </row>
    <row r="52" spans="1:10" ht="12.75">
      <c r="A52" s="2" t="s">
        <v>180</v>
      </c>
      <c r="B52" s="2"/>
      <c r="C52" s="2"/>
      <c r="D52" s="2"/>
      <c r="E52" s="2"/>
      <c r="F52" s="2"/>
      <c r="G52" s="2"/>
      <c r="H52" s="2"/>
      <c r="I52" s="2"/>
      <c r="J52" s="2"/>
    </row>
    <row r="53" spans="1:10" ht="38.25" customHeight="1">
      <c r="A53" s="202"/>
      <c r="B53" s="376"/>
      <c r="C53" s="376"/>
      <c r="D53" s="376"/>
      <c r="E53" s="376"/>
      <c r="F53" s="376"/>
      <c r="G53" s="376"/>
      <c r="H53" s="376"/>
      <c r="I53" s="376"/>
      <c r="J53" s="203"/>
    </row>
    <row r="54" spans="1:10" ht="6.75" customHeight="1">
      <c r="A54" s="2"/>
      <c r="B54" s="2"/>
      <c r="C54" s="2"/>
      <c r="D54" s="2"/>
      <c r="E54" s="2"/>
      <c r="F54" s="2"/>
      <c r="G54" s="2"/>
      <c r="H54" s="2"/>
      <c r="I54" s="2"/>
      <c r="J54" s="2"/>
    </row>
    <row r="55" ht="12.75">
      <c r="A55" s="24" t="s">
        <v>183</v>
      </c>
    </row>
    <row r="56" spans="1:10" ht="25.5" customHeight="1">
      <c r="A56" s="2" t="s">
        <v>177</v>
      </c>
      <c r="B56" s="2"/>
      <c r="C56" s="2"/>
      <c r="D56" s="2"/>
      <c r="E56" s="2"/>
      <c r="F56" s="211" t="s">
        <v>178</v>
      </c>
      <c r="G56" s="211"/>
      <c r="H56" s="211"/>
      <c r="I56" s="211"/>
      <c r="J56" s="211"/>
    </row>
    <row r="57" spans="1:10" ht="12.75">
      <c r="A57" s="202"/>
      <c r="B57" s="376"/>
      <c r="C57" s="376"/>
      <c r="D57" s="376"/>
      <c r="E57" s="203"/>
      <c r="F57" s="202"/>
      <c r="G57" s="376"/>
      <c r="H57" s="376"/>
      <c r="I57" s="376"/>
      <c r="J57" s="203"/>
    </row>
    <row r="58" spans="1:10" ht="12.75">
      <c r="A58" s="2" t="s">
        <v>179</v>
      </c>
      <c r="B58" s="2"/>
      <c r="C58" s="2"/>
      <c r="D58" s="2"/>
      <c r="E58" s="2"/>
      <c r="F58" s="2"/>
      <c r="G58" s="2"/>
      <c r="H58" s="2"/>
      <c r="I58" s="2"/>
      <c r="J58" s="2"/>
    </row>
    <row r="59" spans="1:10" ht="12.75">
      <c r="A59" s="202"/>
      <c r="B59" s="376"/>
      <c r="C59" s="376"/>
      <c r="D59" s="376"/>
      <c r="E59" s="203"/>
      <c r="F59" s="2"/>
      <c r="G59" s="2"/>
      <c r="H59" s="2"/>
      <c r="I59" s="2"/>
      <c r="J59" s="2"/>
    </row>
    <row r="60" spans="1:10" ht="12.75">
      <c r="A60" s="2" t="s">
        <v>180</v>
      </c>
      <c r="B60" s="2"/>
      <c r="C60" s="2"/>
      <c r="D60" s="2"/>
      <c r="E60" s="2"/>
      <c r="F60" s="2"/>
      <c r="G60" s="2"/>
      <c r="H60" s="2"/>
      <c r="I60" s="2"/>
      <c r="J60" s="2"/>
    </row>
    <row r="61" spans="1:10" ht="38.25" customHeight="1">
      <c r="A61" s="202"/>
      <c r="B61" s="376"/>
      <c r="C61" s="376"/>
      <c r="D61" s="376"/>
      <c r="E61" s="376"/>
      <c r="F61" s="376"/>
      <c r="G61" s="376"/>
      <c r="H61" s="376"/>
      <c r="I61" s="376"/>
      <c r="J61" s="203"/>
    </row>
    <row r="62" spans="1:10" ht="6.75" customHeight="1">
      <c r="A62" s="2"/>
      <c r="B62" s="2"/>
      <c r="C62" s="2"/>
      <c r="D62" s="2"/>
      <c r="E62" s="2"/>
      <c r="F62" s="2"/>
      <c r="G62" s="2"/>
      <c r="H62" s="2"/>
      <c r="I62" s="2"/>
      <c r="J62" s="2"/>
    </row>
    <row r="63" ht="12.75">
      <c r="B63" s="25" t="s">
        <v>148</v>
      </c>
    </row>
    <row r="64" ht="8.25" customHeight="1"/>
    <row r="65" spans="1:10" ht="38.25" customHeight="1">
      <c r="A65" s="118" t="s">
        <v>184</v>
      </c>
      <c r="B65" s="118"/>
      <c r="C65" s="118"/>
      <c r="D65" s="118"/>
      <c r="E65" s="118"/>
      <c r="F65" s="118"/>
      <c r="G65" s="118"/>
      <c r="H65" s="118"/>
      <c r="I65" s="118"/>
      <c r="J65" s="118"/>
    </row>
    <row r="69" spans="1:10" ht="12.75">
      <c r="A69" s="358"/>
      <c r="B69" s="359"/>
      <c r="C69" s="359"/>
      <c r="D69" s="359"/>
      <c r="E69" s="359"/>
      <c r="G69" s="359"/>
      <c r="H69" s="359"/>
      <c r="I69" s="359"/>
      <c r="J69" s="359"/>
    </row>
    <row r="70" spans="1:7" ht="12.75">
      <c r="A70" t="s">
        <v>166</v>
      </c>
      <c r="G70" t="s">
        <v>163</v>
      </c>
    </row>
    <row r="72" spans="1:10" ht="51" customHeight="1">
      <c r="A72" s="111" t="s">
        <v>193</v>
      </c>
      <c r="B72" s="112"/>
      <c r="C72" s="112"/>
      <c r="D72" s="112"/>
      <c r="E72" s="112"/>
      <c r="F72" s="112"/>
      <c r="G72" s="112"/>
      <c r="H72" s="112"/>
      <c r="I72" s="112"/>
      <c r="J72" s="112"/>
    </row>
  </sheetData>
  <sheetProtection password="CDFA" sheet="1"/>
  <mergeCells count="49">
    <mergeCell ref="A72:J72"/>
    <mergeCell ref="A69:E69"/>
    <mergeCell ref="G69:J69"/>
    <mergeCell ref="A59:E59"/>
    <mergeCell ref="A61:J61"/>
    <mergeCell ref="A65:J65"/>
    <mergeCell ref="A51:E51"/>
    <mergeCell ref="A53:J53"/>
    <mergeCell ref="F56:J56"/>
    <mergeCell ref="A57:E57"/>
    <mergeCell ref="F57:J57"/>
    <mergeCell ref="A41:E41"/>
    <mergeCell ref="F41:J41"/>
    <mergeCell ref="A43:E43"/>
    <mergeCell ref="A45:J45"/>
    <mergeCell ref="F48:J48"/>
    <mergeCell ref="A49:E49"/>
    <mergeCell ref="F49:J49"/>
    <mergeCell ref="A32:D32"/>
    <mergeCell ref="E32:G32"/>
    <mergeCell ref="H32:J32"/>
    <mergeCell ref="A35:I35"/>
    <mergeCell ref="A37:J37"/>
    <mergeCell ref="F40:J40"/>
    <mergeCell ref="A30:D30"/>
    <mergeCell ref="E30:G30"/>
    <mergeCell ref="H30:J30"/>
    <mergeCell ref="A31:D31"/>
    <mergeCell ref="E31:G31"/>
    <mergeCell ref="H31:J31"/>
    <mergeCell ref="A28:D28"/>
    <mergeCell ref="E28:G28"/>
    <mergeCell ref="H28:J28"/>
    <mergeCell ref="A29:D29"/>
    <mergeCell ref="E29:G29"/>
    <mergeCell ref="H29:J29"/>
    <mergeCell ref="A20:J20"/>
    <mergeCell ref="A22:C22"/>
    <mergeCell ref="D22:J22"/>
    <mergeCell ref="A24:J24"/>
    <mergeCell ref="A27:D27"/>
    <mergeCell ref="E27:G27"/>
    <mergeCell ref="H27:J27"/>
    <mergeCell ref="A6:J6"/>
    <mergeCell ref="A8:C8"/>
    <mergeCell ref="A10:J10"/>
    <mergeCell ref="A11:J11"/>
    <mergeCell ref="A13:J13"/>
    <mergeCell ref="B17:J17"/>
  </mergeCells>
  <dataValidations count="1">
    <dataValidation type="list" allowBlank="1" showInputMessage="1" showErrorMessage="1" sqref="J35">
      <formula1>DisclQuestion</formula1>
    </dataValidation>
  </dataValidations>
  <printOptions/>
  <pageMargins left="0.5" right="0.5" top="0.75" bottom="0.5" header="0.5" footer="0.2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M127"/>
  <sheetViews>
    <sheetView zoomScalePageLayoutView="0" workbookViewId="0" topLeftCell="F1">
      <selection activeCell="E1" sqref="A1:E16384"/>
    </sheetView>
  </sheetViews>
  <sheetFormatPr defaultColWidth="9.140625" defaultRowHeight="12.75"/>
  <cols>
    <col min="1" max="2" width="14.57421875" style="0" hidden="1" customWidth="1"/>
    <col min="3" max="3" width="28.140625" style="0" hidden="1" customWidth="1"/>
    <col min="4" max="4" width="9.140625" style="0" hidden="1" customWidth="1"/>
    <col min="5" max="5" width="15.57421875" style="0" hidden="1" customWidth="1"/>
    <col min="6" max="6" width="9.140625" style="0" customWidth="1"/>
  </cols>
  <sheetData>
    <row r="2" spans="7:13" ht="12.75">
      <c r="G2" s="35"/>
      <c r="H2" s="35"/>
      <c r="I2" s="35"/>
      <c r="J2" s="35"/>
      <c r="K2" s="35"/>
      <c r="L2" s="35"/>
      <c r="M2" s="35"/>
    </row>
    <row r="3" spans="1:13" ht="12.75">
      <c r="A3" s="1" t="s">
        <v>152</v>
      </c>
      <c r="C3" s="1" t="s">
        <v>9</v>
      </c>
      <c r="G3" s="35"/>
      <c r="H3" s="35"/>
      <c r="I3" s="35"/>
      <c r="J3" s="35"/>
      <c r="K3" s="35"/>
      <c r="L3" s="35"/>
      <c r="M3" s="35"/>
    </row>
    <row r="4" spans="1:13" ht="12.75">
      <c r="A4" t="s">
        <v>7</v>
      </c>
      <c r="C4" t="s">
        <v>228</v>
      </c>
      <c r="E4" s="40" t="s">
        <v>222</v>
      </c>
      <c r="G4" s="61"/>
      <c r="H4" s="35"/>
      <c r="I4" s="35"/>
      <c r="J4" s="35"/>
      <c r="K4" s="35"/>
      <c r="L4" s="35"/>
      <c r="M4" s="104"/>
    </row>
    <row r="5" spans="1:13" ht="12.75">
      <c r="A5" t="s">
        <v>8</v>
      </c>
      <c r="C5" t="s">
        <v>12</v>
      </c>
      <c r="E5" t="s">
        <v>7</v>
      </c>
      <c r="G5" s="35"/>
      <c r="H5" s="35"/>
      <c r="I5" s="35"/>
      <c r="J5" s="35"/>
      <c r="K5" s="35"/>
      <c r="L5" s="35"/>
      <c r="M5" s="35"/>
    </row>
    <row r="6" spans="3:13" ht="12.75">
      <c r="C6" t="s">
        <v>11</v>
      </c>
      <c r="E6" t="s">
        <v>8</v>
      </c>
      <c r="G6" s="61"/>
      <c r="H6" s="35"/>
      <c r="I6" s="35"/>
      <c r="J6" s="35"/>
      <c r="K6" s="35"/>
      <c r="L6" s="35"/>
      <c r="M6" s="105"/>
    </row>
    <row r="7" spans="1:13" ht="12.75">
      <c r="A7" s="1" t="s">
        <v>3</v>
      </c>
      <c r="B7" s="44"/>
      <c r="C7" t="s">
        <v>10</v>
      </c>
      <c r="G7" s="35"/>
      <c r="H7" s="35"/>
      <c r="I7" s="35"/>
      <c r="J7" s="35"/>
      <c r="K7" s="35"/>
      <c r="L7" s="35"/>
      <c r="M7" s="35"/>
    </row>
    <row r="8" spans="1:13" ht="12.75">
      <c r="A8" t="s">
        <v>14</v>
      </c>
      <c r="C8" t="s">
        <v>229</v>
      </c>
      <c r="G8" s="61"/>
      <c r="H8" s="35"/>
      <c r="I8" s="35"/>
      <c r="J8" s="35"/>
      <c r="K8" s="35"/>
      <c r="L8" s="35"/>
      <c r="M8" s="35"/>
    </row>
    <row r="9" spans="1:13" ht="12.75">
      <c r="A9" t="s">
        <v>15</v>
      </c>
      <c r="C9" t="s">
        <v>227</v>
      </c>
      <c r="G9" s="61"/>
      <c r="H9" s="35"/>
      <c r="I9" s="35"/>
      <c r="J9" s="35"/>
      <c r="K9" s="35"/>
      <c r="L9" s="35"/>
      <c r="M9" s="35"/>
    </row>
    <row r="10" spans="1:13" ht="12.75">
      <c r="A10" t="s">
        <v>16</v>
      </c>
      <c r="E10" s="40" t="s">
        <v>213</v>
      </c>
      <c r="G10" s="35"/>
      <c r="H10" s="35"/>
      <c r="I10" s="35"/>
      <c r="J10" s="35"/>
      <c r="K10" s="35"/>
      <c r="L10" s="35"/>
      <c r="M10" s="35"/>
    </row>
    <row r="11" spans="1:13" ht="12.75">
      <c r="A11" t="s">
        <v>17</v>
      </c>
      <c r="E11" t="s">
        <v>7</v>
      </c>
      <c r="G11" s="61"/>
      <c r="H11" s="35"/>
      <c r="I11" s="35"/>
      <c r="J11" s="35"/>
      <c r="K11" s="35"/>
      <c r="L11" s="35"/>
      <c r="M11" s="35"/>
    </row>
    <row r="12" spans="1:13" ht="12.75">
      <c r="A12" t="s">
        <v>18</v>
      </c>
      <c r="C12" s="1" t="s">
        <v>140</v>
      </c>
      <c r="E12" t="s">
        <v>8</v>
      </c>
      <c r="G12" s="35"/>
      <c r="H12" s="35"/>
      <c r="I12" s="35"/>
      <c r="J12" s="35"/>
      <c r="K12" s="35"/>
      <c r="L12" s="35"/>
      <c r="M12" s="35"/>
    </row>
    <row r="13" spans="1:13" ht="12.75">
      <c r="A13" t="s">
        <v>19</v>
      </c>
      <c r="C13" t="s">
        <v>195</v>
      </c>
      <c r="G13" s="61"/>
      <c r="H13" s="35"/>
      <c r="I13" s="35"/>
      <c r="J13" s="35"/>
      <c r="K13" s="35"/>
      <c r="L13" s="35"/>
      <c r="M13" s="106"/>
    </row>
    <row r="14" spans="1:3" ht="12.75">
      <c r="A14" t="s">
        <v>20</v>
      </c>
      <c r="C14" t="s">
        <v>142</v>
      </c>
    </row>
    <row r="15" spans="1:5" ht="12.75">
      <c r="A15" t="s">
        <v>21</v>
      </c>
      <c r="C15" t="s">
        <v>196</v>
      </c>
      <c r="E15" s="40" t="s">
        <v>216</v>
      </c>
    </row>
    <row r="16" spans="1:5" ht="12.75">
      <c r="A16" t="s">
        <v>24</v>
      </c>
      <c r="C16" t="s">
        <v>197</v>
      </c>
      <c r="E16" t="s">
        <v>7</v>
      </c>
    </row>
    <row r="17" spans="1:5" ht="12.75">
      <c r="A17" t="s">
        <v>25</v>
      </c>
      <c r="C17" t="s">
        <v>230</v>
      </c>
      <c r="E17" t="s">
        <v>8</v>
      </c>
    </row>
    <row r="18" spans="1:3" ht="12.75">
      <c r="A18" t="s">
        <v>26</v>
      </c>
      <c r="C18" t="s">
        <v>161</v>
      </c>
    </row>
    <row r="19" ht="12.75">
      <c r="A19" t="s">
        <v>27</v>
      </c>
    </row>
    <row r="20" spans="1:5" ht="12.75">
      <c r="A20" t="s">
        <v>28</v>
      </c>
      <c r="E20" s="40" t="s">
        <v>217</v>
      </c>
    </row>
    <row r="21" spans="1:5" ht="12.75">
      <c r="A21" t="s">
        <v>29</v>
      </c>
      <c r="C21" s="1" t="s">
        <v>204</v>
      </c>
      <c r="E21" t="s">
        <v>7</v>
      </c>
    </row>
    <row r="22" spans="1:5" ht="12.75">
      <c r="A22" t="s">
        <v>30</v>
      </c>
      <c r="C22" t="s">
        <v>7</v>
      </c>
      <c r="E22" t="s">
        <v>8</v>
      </c>
    </row>
    <row r="23" spans="1:3" ht="12.75">
      <c r="A23" t="s">
        <v>31</v>
      </c>
      <c r="C23" t="s">
        <v>8</v>
      </c>
    </row>
    <row r="24" spans="1:5" ht="12.75">
      <c r="A24" t="s">
        <v>32</v>
      </c>
      <c r="E24" s="23"/>
    </row>
    <row r="25" ht="12.75">
      <c r="A25" t="s">
        <v>33</v>
      </c>
    </row>
    <row r="26" spans="1:5" ht="12.75">
      <c r="A26" t="s">
        <v>34</v>
      </c>
      <c r="C26" s="1" t="s">
        <v>144</v>
      </c>
      <c r="E26" s="1" t="s">
        <v>175</v>
      </c>
    </row>
    <row r="27" spans="1:5" ht="12.75">
      <c r="A27" t="s">
        <v>35</v>
      </c>
      <c r="C27" t="s">
        <v>7</v>
      </c>
      <c r="E27" s="35" t="s">
        <v>7</v>
      </c>
    </row>
    <row r="28" spans="1:5" ht="12.75">
      <c r="A28" t="s">
        <v>36</v>
      </c>
      <c r="C28" t="s">
        <v>8</v>
      </c>
      <c r="E28" s="35" t="s">
        <v>8</v>
      </c>
    </row>
    <row r="29" ht="12.75">
      <c r="A29" t="s">
        <v>37</v>
      </c>
    </row>
    <row r="30" ht="12.75">
      <c r="A30" t="s">
        <v>38</v>
      </c>
    </row>
    <row r="31" spans="1:3" ht="12.75">
      <c r="A31" t="s">
        <v>39</v>
      </c>
      <c r="C31" s="40" t="s">
        <v>192</v>
      </c>
    </row>
    <row r="32" spans="1:3" ht="12.75">
      <c r="A32" t="s">
        <v>22</v>
      </c>
      <c r="C32" t="s">
        <v>7</v>
      </c>
    </row>
    <row r="33" spans="1:3" ht="12.75">
      <c r="A33" t="s">
        <v>23</v>
      </c>
      <c r="C33" t="s">
        <v>8</v>
      </c>
    </row>
    <row r="34" ht="12.75">
      <c r="A34" t="s">
        <v>40</v>
      </c>
    </row>
    <row r="35" ht="12.75">
      <c r="A35" t="s">
        <v>41</v>
      </c>
    </row>
    <row r="36" spans="1:3" ht="12.75">
      <c r="A36" t="s">
        <v>42</v>
      </c>
      <c r="C36" s="1" t="s">
        <v>150</v>
      </c>
    </row>
    <row r="37" spans="1:8" ht="12.75">
      <c r="A37" t="s">
        <v>43</v>
      </c>
      <c r="C37" t="s">
        <v>7</v>
      </c>
      <c r="F37" s="23"/>
      <c r="G37" s="23"/>
      <c r="H37" s="23"/>
    </row>
    <row r="38" spans="1:3" ht="12.75">
      <c r="A38" t="s">
        <v>44</v>
      </c>
      <c r="C38" t="s">
        <v>8</v>
      </c>
    </row>
    <row r="39" ht="12.75">
      <c r="A39" t="s">
        <v>45</v>
      </c>
    </row>
    <row r="40" ht="12.75">
      <c r="A40" t="s">
        <v>46</v>
      </c>
    </row>
    <row r="41" spans="1:3" ht="12.75">
      <c r="A41" t="s">
        <v>47</v>
      </c>
      <c r="C41" s="40" t="s">
        <v>203</v>
      </c>
    </row>
    <row r="42" spans="1:3" ht="12.75">
      <c r="A42" t="s">
        <v>48</v>
      </c>
      <c r="C42" t="s">
        <v>7</v>
      </c>
    </row>
    <row r="43" spans="1:3" ht="12.75">
      <c r="A43" t="s">
        <v>49</v>
      </c>
      <c r="C43" t="s">
        <v>8</v>
      </c>
    </row>
    <row r="44" ht="12.75">
      <c r="A44" t="s">
        <v>50</v>
      </c>
    </row>
    <row r="45" ht="12.75">
      <c r="A45" t="s">
        <v>51</v>
      </c>
    </row>
    <row r="46" spans="1:3" ht="12.75">
      <c r="A46" t="s">
        <v>52</v>
      </c>
      <c r="C46" s="40" t="s">
        <v>205</v>
      </c>
    </row>
    <row r="47" spans="1:3" ht="12.75">
      <c r="A47" t="s">
        <v>53</v>
      </c>
      <c r="C47" s="47" t="s">
        <v>7</v>
      </c>
    </row>
    <row r="48" spans="1:3" ht="12.75">
      <c r="A48" t="s">
        <v>54</v>
      </c>
      <c r="C48" s="47" t="s">
        <v>8</v>
      </c>
    </row>
    <row r="49" ht="12.75">
      <c r="A49" t="s">
        <v>55</v>
      </c>
    </row>
    <row r="50" spans="1:7" ht="12.75">
      <c r="A50" t="s">
        <v>56</v>
      </c>
      <c r="G50" s="34"/>
    </row>
    <row r="51" spans="1:3" ht="12.75">
      <c r="A51" t="s">
        <v>57</v>
      </c>
      <c r="C51" s="40" t="s">
        <v>206</v>
      </c>
    </row>
    <row r="52" spans="1:3" ht="12.75">
      <c r="A52" t="s">
        <v>58</v>
      </c>
      <c r="C52" s="47" t="s">
        <v>7</v>
      </c>
    </row>
    <row r="53" spans="1:3" ht="12.75">
      <c r="A53" t="s">
        <v>59</v>
      </c>
      <c r="C53" s="47" t="s">
        <v>8</v>
      </c>
    </row>
    <row r="54" ht="12.75">
      <c r="A54" t="s">
        <v>60</v>
      </c>
    </row>
    <row r="55" ht="12.75">
      <c r="A55" t="s">
        <v>61</v>
      </c>
    </row>
    <row r="56" spans="1:3" ht="12.75">
      <c r="A56" t="s">
        <v>62</v>
      </c>
      <c r="C56" s="40" t="s">
        <v>207</v>
      </c>
    </row>
    <row r="57" spans="1:3" ht="12.75">
      <c r="A57" t="s">
        <v>63</v>
      </c>
      <c r="C57" s="47" t="s">
        <v>7</v>
      </c>
    </row>
    <row r="58" spans="1:3" ht="12.75">
      <c r="A58" t="s">
        <v>64</v>
      </c>
      <c r="C58" s="47" t="s">
        <v>8</v>
      </c>
    </row>
    <row r="59" ht="12.75">
      <c r="A59" t="s">
        <v>65</v>
      </c>
    </row>
    <row r="60" spans="1:3" ht="12.75">
      <c r="A60" t="s">
        <v>66</v>
      </c>
      <c r="C60" s="40" t="s">
        <v>258</v>
      </c>
    </row>
    <row r="61" spans="1:3" ht="12.75">
      <c r="A61" t="s">
        <v>67</v>
      </c>
      <c r="C61" s="61" t="s">
        <v>7</v>
      </c>
    </row>
    <row r="62" spans="1:3" ht="12.75">
      <c r="A62" t="s">
        <v>68</v>
      </c>
      <c r="C62" s="61" t="s">
        <v>8</v>
      </c>
    </row>
    <row r="63" ht="12.75">
      <c r="A63" t="s">
        <v>69</v>
      </c>
    </row>
    <row r="64" spans="1:3" ht="12.75">
      <c r="A64" t="s">
        <v>70</v>
      </c>
      <c r="C64" s="47"/>
    </row>
    <row r="65" spans="1:3" ht="12.75">
      <c r="A65" t="s">
        <v>71</v>
      </c>
      <c r="C65" s="47"/>
    </row>
    <row r="66" spans="1:3" ht="12.75">
      <c r="A66" t="s">
        <v>72</v>
      </c>
      <c r="C66" s="47"/>
    </row>
    <row r="67" spans="1:3" ht="12.75">
      <c r="A67" t="s">
        <v>73</v>
      </c>
      <c r="C67" s="47"/>
    </row>
    <row r="68" spans="1:3" ht="12.75">
      <c r="A68" t="s">
        <v>74</v>
      </c>
      <c r="C68" s="47"/>
    </row>
    <row r="69" ht="12.75">
      <c r="A69" t="s">
        <v>75</v>
      </c>
    </row>
    <row r="70" ht="12.75">
      <c r="A70" t="s">
        <v>76</v>
      </c>
    </row>
    <row r="71" ht="12.75">
      <c r="A71" t="s">
        <v>77</v>
      </c>
    </row>
    <row r="72" ht="12.75">
      <c r="A72" t="s">
        <v>78</v>
      </c>
    </row>
    <row r="73" ht="12.75">
      <c r="A73" t="s">
        <v>79</v>
      </c>
    </row>
    <row r="74" ht="12.75">
      <c r="A74" t="s">
        <v>80</v>
      </c>
    </row>
    <row r="75" ht="12.75">
      <c r="A75" t="s">
        <v>81</v>
      </c>
    </row>
    <row r="76" ht="12.75">
      <c r="A76" t="s">
        <v>82</v>
      </c>
    </row>
    <row r="77" ht="12.75">
      <c r="A77" t="s">
        <v>83</v>
      </c>
    </row>
    <row r="78" ht="12.75">
      <c r="A78" t="s">
        <v>84</v>
      </c>
    </row>
    <row r="79" ht="12.75">
      <c r="A79" t="s">
        <v>85</v>
      </c>
    </row>
    <row r="80" ht="12.75">
      <c r="A80" t="s">
        <v>86</v>
      </c>
    </row>
    <row r="81" ht="12.75">
      <c r="A81" t="s">
        <v>87</v>
      </c>
    </row>
    <row r="82" ht="12.75">
      <c r="A82" t="s">
        <v>88</v>
      </c>
    </row>
    <row r="83" ht="12.75">
      <c r="A83" t="s">
        <v>89</v>
      </c>
    </row>
    <row r="84" ht="12.75">
      <c r="A84" t="s">
        <v>90</v>
      </c>
    </row>
    <row r="85" ht="12.75">
      <c r="A85" t="s">
        <v>91</v>
      </c>
    </row>
    <row r="86" ht="12.75">
      <c r="A86" t="s">
        <v>92</v>
      </c>
    </row>
    <row r="87" ht="12.75">
      <c r="A87" t="s">
        <v>93</v>
      </c>
    </row>
    <row r="88" ht="12.75">
      <c r="A88" t="s">
        <v>94</v>
      </c>
    </row>
    <row r="89" ht="12.75">
      <c r="A89" t="s">
        <v>95</v>
      </c>
    </row>
    <row r="90" ht="12.75">
      <c r="A90" t="s">
        <v>96</v>
      </c>
    </row>
    <row r="91" ht="12.75">
      <c r="A91" t="s">
        <v>97</v>
      </c>
    </row>
    <row r="92" ht="12.75">
      <c r="A92" t="s">
        <v>98</v>
      </c>
    </row>
    <row r="93" ht="12.75">
      <c r="A93" t="s">
        <v>99</v>
      </c>
    </row>
    <row r="94" ht="12.75">
      <c r="A94" t="s">
        <v>100</v>
      </c>
    </row>
    <row r="95" ht="12.75">
      <c r="A95" t="s">
        <v>101</v>
      </c>
    </row>
    <row r="96" ht="12.75">
      <c r="A96" t="s">
        <v>102</v>
      </c>
    </row>
    <row r="97" ht="12.75">
      <c r="A97" t="s">
        <v>103</v>
      </c>
    </row>
    <row r="98" ht="12.75">
      <c r="A98" t="s">
        <v>104</v>
      </c>
    </row>
    <row r="99" ht="12.75">
      <c r="A99" t="s">
        <v>105</v>
      </c>
    </row>
    <row r="100" ht="12.75">
      <c r="A100" t="s">
        <v>106</v>
      </c>
    </row>
    <row r="101" ht="12.75">
      <c r="A101" t="s">
        <v>107</v>
      </c>
    </row>
    <row r="102" ht="12.75">
      <c r="A102" t="s">
        <v>108</v>
      </c>
    </row>
    <row r="103" ht="12.75">
      <c r="A103" t="s">
        <v>109</v>
      </c>
    </row>
    <row r="104" ht="12.75">
      <c r="A104" t="s">
        <v>110</v>
      </c>
    </row>
    <row r="105" ht="12.75">
      <c r="A105" t="s">
        <v>111</v>
      </c>
    </row>
    <row r="106" ht="12.75">
      <c r="A106" t="s">
        <v>112</v>
      </c>
    </row>
    <row r="107" ht="12.75">
      <c r="A107" t="s">
        <v>113</v>
      </c>
    </row>
    <row r="108" ht="12.75">
      <c r="A108" t="s">
        <v>114</v>
      </c>
    </row>
    <row r="109" ht="12.75">
      <c r="A109" t="s">
        <v>115</v>
      </c>
    </row>
    <row r="110" ht="12.75">
      <c r="A110" t="s">
        <v>116</v>
      </c>
    </row>
    <row r="111" ht="12.75">
      <c r="A111" t="s">
        <v>117</v>
      </c>
    </row>
    <row r="112" ht="12.75">
      <c r="A112" t="s">
        <v>118</v>
      </c>
    </row>
    <row r="113" ht="12.75">
      <c r="A113" t="s">
        <v>119</v>
      </c>
    </row>
    <row r="114" ht="12.75">
      <c r="A114" t="s">
        <v>120</v>
      </c>
    </row>
    <row r="115" ht="12.75">
      <c r="A115" t="s">
        <v>121</v>
      </c>
    </row>
    <row r="116" ht="12.75">
      <c r="A116" t="s">
        <v>122</v>
      </c>
    </row>
    <row r="117" ht="12.75">
      <c r="A117" t="s">
        <v>123</v>
      </c>
    </row>
    <row r="118" ht="12.75">
      <c r="A118" t="s">
        <v>124</v>
      </c>
    </row>
    <row r="119" ht="12.75">
      <c r="A119" t="s">
        <v>125</v>
      </c>
    </row>
    <row r="120" ht="12.75">
      <c r="A120" t="s">
        <v>126</v>
      </c>
    </row>
    <row r="121" ht="12.75">
      <c r="A121" t="s">
        <v>127</v>
      </c>
    </row>
    <row r="122" ht="12.75">
      <c r="A122" t="s">
        <v>128</v>
      </c>
    </row>
    <row r="123" ht="12.75">
      <c r="A123" t="s">
        <v>129</v>
      </c>
    </row>
    <row r="124" ht="12.75">
      <c r="A124" t="s">
        <v>130</v>
      </c>
    </row>
    <row r="125" ht="12.75">
      <c r="A125" t="s">
        <v>131</v>
      </c>
    </row>
    <row r="126" ht="12.75">
      <c r="A126" t="s">
        <v>132</v>
      </c>
    </row>
    <row r="127" ht="12.75">
      <c r="A127" t="s">
        <v>133</v>
      </c>
    </row>
  </sheetData>
  <sheetProtection password="CDFA" sheet="1" selectLockedCells="1" selectUn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KSmith</dc:creator>
  <cp:keywords/>
  <dc:description/>
  <cp:lastModifiedBy>Maria</cp:lastModifiedBy>
  <cp:lastPrinted>2014-07-14T19:45:20Z</cp:lastPrinted>
  <dcterms:created xsi:type="dcterms:W3CDTF">2010-12-16T21:46:09Z</dcterms:created>
  <dcterms:modified xsi:type="dcterms:W3CDTF">2014-10-30T14:00:29Z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